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990" windowHeight="6255" activeTab="0"/>
  </bookViews>
  <sheets>
    <sheet name="Quote" sheetId="1" r:id="rId1"/>
    <sheet name="Replacement Invoice" sheetId="2" r:id="rId2"/>
  </sheets>
  <definedNames>
    <definedName name="_xlnm.Print_Area" localSheetId="0">'Quote'!$A$1:$G$252</definedName>
  </definedNames>
  <calcPr fullCalcOnLoad="1"/>
</workbook>
</file>

<file path=xl/sharedStrings.xml><?xml version="1.0" encoding="utf-8"?>
<sst xmlns="http://schemas.openxmlformats.org/spreadsheetml/2006/main" count="461" uniqueCount="264">
  <si>
    <t>QUOTE</t>
  </si>
  <si>
    <t>Client:</t>
  </si>
  <si>
    <t>Delivery Date</t>
  </si>
  <si>
    <t>Venue / Delivery Address</t>
  </si>
  <si>
    <t>Collection Date</t>
  </si>
  <si>
    <t>Deposit payable on or before</t>
  </si>
  <si>
    <t>Contact Number(s)</t>
  </si>
  <si>
    <t>Email address</t>
  </si>
  <si>
    <t>Qty</t>
  </si>
  <si>
    <t>Description</t>
  </si>
  <si>
    <t>Glasses - Beer Willy Glass</t>
  </si>
  <si>
    <t>Vegetable Dish White with Lid</t>
  </si>
  <si>
    <t>Glasses - Beer (Pilsner)</t>
  </si>
  <si>
    <t>Ice Bucket</t>
  </si>
  <si>
    <t>Glasses – Zombi Tall</t>
  </si>
  <si>
    <t xml:space="preserve">Ice Bucket / Wine/Champ Cooler Stainless Steel </t>
  </si>
  <si>
    <t>Glasses – Hi ball Short</t>
  </si>
  <si>
    <t>Ice Bucket with stand</t>
  </si>
  <si>
    <t>Glasses - Cocktail</t>
  </si>
  <si>
    <t>Ice Tongs</t>
  </si>
  <si>
    <t>Glasses – Champagne Smart</t>
  </si>
  <si>
    <t>Corkscrew</t>
  </si>
  <si>
    <t>Glasses - Cognac</t>
  </si>
  <si>
    <t>Plastic Baths</t>
  </si>
  <si>
    <t>Glasses - Multi Wine (Red Smart)</t>
  </si>
  <si>
    <t>Zinc Bath</t>
  </si>
  <si>
    <t>Glasses - Multi Wine (White Smart)</t>
  </si>
  <si>
    <t>Vase - Oval Glass</t>
  </si>
  <si>
    <t xml:space="preserve">Glasses - Sherry </t>
  </si>
  <si>
    <t>Vase - Small Rose bowl</t>
  </si>
  <si>
    <t>Glasses - Tot Double</t>
  </si>
  <si>
    <t>Vase – Pyramid</t>
  </si>
  <si>
    <t>Glasses - Tot Single</t>
  </si>
  <si>
    <t>Vase - Large Hurricane vase 600mm tall</t>
  </si>
  <si>
    <t>Glasses - Whisky Shetland</t>
  </si>
  <si>
    <t>Vase - Large Rose bowl</t>
  </si>
  <si>
    <t>Glasses - Whisky tumblers</t>
  </si>
  <si>
    <t>Vase - Spaghetti: H: 55cm</t>
  </si>
  <si>
    <t>Knife - Fish</t>
  </si>
  <si>
    <t>Vase - Square Glass box (Small)</t>
  </si>
  <si>
    <t>Knife - Main</t>
  </si>
  <si>
    <t>Vase - Tall square 40cm length</t>
  </si>
  <si>
    <t>Knife - Starter</t>
  </si>
  <si>
    <t>Vase - Virtual Vases (Beaded stem)</t>
  </si>
  <si>
    <t>Knife - Steak</t>
  </si>
  <si>
    <t>Vase - Glass Bowl (Three-legged)</t>
  </si>
  <si>
    <t>Fork - Cake</t>
  </si>
  <si>
    <t>Vase - Square Glass box (Medium)</t>
  </si>
  <si>
    <t>Fork - Fish</t>
  </si>
  <si>
    <t>Vase - Cognac (Brandy Bowls)</t>
  </si>
  <si>
    <t>Fork - Main</t>
  </si>
  <si>
    <t>Vase - Fishbowl small</t>
  </si>
  <si>
    <t>Fork - Starter</t>
  </si>
  <si>
    <t>Vase - Square Mirror small</t>
  </si>
  <si>
    <t>Plates - Dinner (25cm)</t>
  </si>
  <si>
    <t>Vase - Small urn Ceramic</t>
  </si>
  <si>
    <t>Plates - Dinner Large (30cm)</t>
  </si>
  <si>
    <t>Vase - Oval Glass (Tall)</t>
  </si>
  <si>
    <t>Plates - Small (side plates)</t>
  </si>
  <si>
    <t>Spoon - Dessert</t>
  </si>
  <si>
    <t>Vase - Cylindrical Glass</t>
  </si>
  <si>
    <t>Spoon - Milkshake</t>
  </si>
  <si>
    <t>Ashtray Glass</t>
  </si>
  <si>
    <t>Spoon - Serving</t>
  </si>
  <si>
    <t>Water Jugs</t>
  </si>
  <si>
    <t>Spoon - Soup</t>
  </si>
  <si>
    <t>Pepper Grinder</t>
  </si>
  <si>
    <t>Salad Server</t>
  </si>
  <si>
    <t>Salt &amp; Pepper Shaker (not supplied full)</t>
  </si>
  <si>
    <t>Spoons - Chinese</t>
  </si>
  <si>
    <t>Trays Black Non Slip</t>
  </si>
  <si>
    <t>Spoons - Tea</t>
  </si>
  <si>
    <t>Wooden Bread Board small round</t>
  </si>
  <si>
    <t>Milk Jugs (250ml)</t>
  </si>
  <si>
    <t>Urn 20 Litres</t>
  </si>
  <si>
    <t>Coffee Mugs</t>
  </si>
  <si>
    <t>Soup Urn 30l</t>
  </si>
  <si>
    <t xml:space="preserve">Coffee Plunger </t>
  </si>
  <si>
    <t>Bain Marie Small</t>
  </si>
  <si>
    <t>Tea Pot</t>
  </si>
  <si>
    <t>Bain Marie Large</t>
  </si>
  <si>
    <t>Cup &amp; Saucer</t>
  </si>
  <si>
    <t>Bain Marie Inserts</t>
  </si>
  <si>
    <t>Sugar Bowl</t>
  </si>
  <si>
    <t>Chafing Dish (Including 2 x Gel)</t>
  </si>
  <si>
    <t>Bowls - Dessert</t>
  </si>
  <si>
    <t>Chafing Dish Gel (Each)</t>
  </si>
  <si>
    <t>Bowl – Dessert Glass</t>
  </si>
  <si>
    <t>Hot Tray</t>
  </si>
  <si>
    <t>Bowls - Pasta (with lip)</t>
  </si>
  <si>
    <t>Chip Fryer</t>
  </si>
  <si>
    <t>Bowls - Soup (with lip)</t>
  </si>
  <si>
    <t>Extension Lead (20 metres) 2.5 Core</t>
  </si>
  <si>
    <t>Bowls - Soup</t>
  </si>
  <si>
    <t>Juice Dispenser</t>
  </si>
  <si>
    <t>Bowls - Chinese Thai 11cm</t>
  </si>
  <si>
    <t>Patio Heater (Excluding Gas)</t>
  </si>
  <si>
    <t>Bowls - With handle for dips beige</t>
  </si>
  <si>
    <t>Fire Drums metal rustic (RETURN CLEAN)</t>
  </si>
  <si>
    <t>Bowl - Salad (White Ceramic)</t>
  </si>
  <si>
    <t>Candle Under plates</t>
  </si>
  <si>
    <t>Bowl -  Salad with handle</t>
  </si>
  <si>
    <t xml:space="preserve">Candles -  Medium </t>
  </si>
  <si>
    <t>Bowl – Pinch S,M,L</t>
  </si>
  <si>
    <t>Candles - Large Pillar</t>
  </si>
  <si>
    <t>Butter Pad</t>
  </si>
  <si>
    <t>Fairy Lights Led with remote</t>
  </si>
  <si>
    <t>Ramekins</t>
  </si>
  <si>
    <t>Basket - Bread Metal</t>
  </si>
  <si>
    <t>Fairy Lights (40 metres)</t>
  </si>
  <si>
    <t>Cake Stand Antique</t>
  </si>
  <si>
    <t>Glass lamps (White clear) - including oil</t>
  </si>
  <si>
    <t>Hurricane lantern Silver (Excluding paraffin)</t>
  </si>
  <si>
    <t>Cake Stand (Three Tier - Silver)</t>
  </si>
  <si>
    <t>Hurricane Lamps (Excluding Paraffin)</t>
  </si>
  <si>
    <t>Cake Stand (Three Tier - White Ceramic)</t>
  </si>
  <si>
    <t>Mr and Mrs Bunting</t>
  </si>
  <si>
    <t>Cake Stand glass pieces each</t>
  </si>
  <si>
    <t>Garden Lantern (Bamboo - Excluding Paraffin)</t>
  </si>
  <si>
    <t xml:space="preserve">Chairs - Wimbledon </t>
  </si>
  <si>
    <t>Spotlights Par Cam</t>
  </si>
  <si>
    <t>Chairs - Plastic Black</t>
  </si>
  <si>
    <t>Glass Floating Candle holders</t>
  </si>
  <si>
    <t>Chairs - Plastic White</t>
  </si>
  <si>
    <t>Candle holder large</t>
  </si>
  <si>
    <t>Table – Cocktail 600 Diameter</t>
  </si>
  <si>
    <t>Candle and flower table holder</t>
  </si>
  <si>
    <t>Table - Round 10 seater</t>
  </si>
  <si>
    <t>Candelabra (Cleaning fee R60ea)</t>
  </si>
  <si>
    <t>Table - Steel Rectangular (1,8m x 780mm)</t>
  </si>
  <si>
    <t>Votives (single excluding candle)</t>
  </si>
  <si>
    <t>Table - Wooden Rectangular (1.9m x 850mm)</t>
  </si>
  <si>
    <t>Pillars White Wooden from 750cm-1150cm</t>
  </si>
  <si>
    <t>Tablecloth – Cocktail tables White or Black</t>
  </si>
  <si>
    <t>Tablecloth rect - Floorlength Damask White</t>
  </si>
  <si>
    <t xml:space="preserve">Red Carpet </t>
  </si>
  <si>
    <t>Tablecloth rect - White/ Black (1.35m x 2.5m)</t>
  </si>
  <si>
    <t xml:space="preserve">Spit Braai 25kg Max (Gas) Excl Gas </t>
  </si>
  <si>
    <t>Tablecloth round -White or Black (2.5m)</t>
  </si>
  <si>
    <t>Spit Braai (Manual)</t>
  </si>
  <si>
    <t>Tablecloth Round - White(3.2m)</t>
  </si>
  <si>
    <t>Napkins (White/Black/Lilly)</t>
  </si>
  <si>
    <t>Gas Burners Double Burners</t>
  </si>
  <si>
    <t>Runners (Certain colours)</t>
  </si>
  <si>
    <t>Table Plan Stand Small</t>
  </si>
  <si>
    <t>Runners (Organza - Selection of Colours)</t>
  </si>
  <si>
    <t>Chocolate Fountain</t>
  </si>
  <si>
    <t>Pillows (Red)</t>
  </si>
  <si>
    <t>Scatter cushions</t>
  </si>
  <si>
    <t>Disco Ball Battery or Mains</t>
  </si>
  <si>
    <t>Chair Covers (White)</t>
  </si>
  <si>
    <t>Speaker with 2 Mics Battery or Mains</t>
  </si>
  <si>
    <t>Chair Ties (Selection of Colours)</t>
  </si>
  <si>
    <t>Bashew Crates</t>
  </si>
  <si>
    <t>Overlay (Black/White) 1.8x1.8m</t>
  </si>
  <si>
    <t>Bashew Bottles</t>
  </si>
  <si>
    <t>Back Seat Covers</t>
  </si>
  <si>
    <t>Basket - Confetti</t>
  </si>
  <si>
    <t>Wine Barrel*2</t>
  </si>
  <si>
    <t>Garden Arch (Cream antique)</t>
  </si>
  <si>
    <t>Wine Barrel tops Oak finish boards</t>
  </si>
  <si>
    <t>Garden Arch (Metal)</t>
  </si>
  <si>
    <t>Under Plate Liners (Stainless Steel)</t>
  </si>
  <si>
    <t>Platters: Flower</t>
  </si>
  <si>
    <t>Cooking pot Large</t>
  </si>
  <si>
    <t>Platters: Mini</t>
  </si>
  <si>
    <t>Shepherd Hooks White</t>
  </si>
  <si>
    <t>Platters: Rectangular 250*450 White Ceramic</t>
  </si>
  <si>
    <t>Platters silver 340mm by 200mm</t>
  </si>
  <si>
    <t>Additional Services</t>
  </si>
  <si>
    <t>Platters - Wood round wine barrel top</t>
  </si>
  <si>
    <t>Catering</t>
  </si>
  <si>
    <t>Pyrex oven dishes (Large)</t>
  </si>
  <si>
    <t>Photography</t>
  </si>
  <si>
    <t>Pyrex oven dishes (Medium)</t>
  </si>
  <si>
    <t>Wedding Cakes</t>
  </si>
  <si>
    <t>D J</t>
  </si>
  <si>
    <t>Co ordination (Full or Day)</t>
  </si>
  <si>
    <t>SUBTOTAL A</t>
  </si>
  <si>
    <t>SUBTOTAL B</t>
  </si>
  <si>
    <t>BANK</t>
  </si>
  <si>
    <t>Standard Bank</t>
  </si>
  <si>
    <t>DELIVERY AND COLLECTION CHARGES</t>
  </si>
  <si>
    <t>BRANCH</t>
  </si>
  <si>
    <t>Hermanus</t>
  </si>
  <si>
    <t>CLEANING CHARGES</t>
  </si>
  <si>
    <t>BRANCH CODE</t>
  </si>
  <si>
    <t>O50312</t>
  </si>
  <si>
    <t>ACCOUNT NUMBER</t>
  </si>
  <si>
    <t>280 688 288</t>
  </si>
  <si>
    <t>ACCOUNT TYPE</t>
  </si>
  <si>
    <t>Cheque</t>
  </si>
  <si>
    <t>INVOICE TOTAL</t>
  </si>
  <si>
    <t>ACCOUNT NAME</t>
  </si>
  <si>
    <t>Adrians World Creations cc</t>
  </si>
  <si>
    <t>TERMS AND CONDITIONS</t>
  </si>
  <si>
    <t>HIRING</t>
  </si>
  <si>
    <t>Shop times Monday to Friday 9am to 4pm and Saturday 8:30 to 11am.</t>
  </si>
  <si>
    <t>Any request to open the shop after hours or to return goods on a Sunday will be sbject to a minum charge of R500.  This would also be subject to staff availability.</t>
  </si>
  <si>
    <t xml:space="preserve">Any request to suddenly change the request for us to collect after the function will be subject to a minumn charge of R500 for a radius of 10km from town centre and R1000 </t>
  </si>
  <si>
    <t>for a radius of 10-20km.</t>
  </si>
  <si>
    <t>PAYMENTS</t>
  </si>
  <si>
    <t>Outstanding amounts will be charged at 10% interest per month and client will be liable for all attorneys’ collection costs.</t>
  </si>
  <si>
    <t>BOOKINGS</t>
  </si>
  <si>
    <t>The hiring price is based on a 24 hour period, from time of collection or delivery.  All weekend hired goods to be returned by 12pm the Monday.</t>
  </si>
  <si>
    <t>CHANGES AND CANCELLATIONS</t>
  </si>
  <si>
    <t>DELIVERIES/COLLECTIONS AND RETURNS</t>
  </si>
  <si>
    <t>Deliveries and Collections outside of shop hours will be charged accordinally.  This would include afterhour staff etc.</t>
  </si>
  <si>
    <t>BREAKAGES, DAMAGES AND LOSSES</t>
  </si>
  <si>
    <t xml:space="preserve">HANDLING OF EQUIPMENT </t>
  </si>
  <si>
    <t>ON COLLECTION</t>
  </si>
  <si>
    <t>The order still has to be checked for breakages, damages and missing items.</t>
  </si>
  <si>
    <t>Signed</t>
  </si>
  <si>
    <t>Residential Address</t>
  </si>
  <si>
    <t>ID NUMBER</t>
  </si>
  <si>
    <t>DATE</t>
  </si>
  <si>
    <r>
      <t>Vase - Square Glass box (Large)</t>
    </r>
    <r>
      <rPr>
        <sz val="9"/>
        <rFont val="Arial"/>
        <family val="2"/>
      </rPr>
      <t xml:space="preserve"> 15cm x 20cm x 14,5cm</t>
    </r>
  </si>
  <si>
    <r>
      <t>White Carpet (</t>
    </r>
    <r>
      <rPr>
        <sz val="10"/>
        <rFont val="Arial"/>
        <family val="2"/>
      </rPr>
      <t>Additional cleaning fee may apply R35</t>
    </r>
    <r>
      <rPr>
        <sz val="12"/>
        <rFont val="Arial"/>
        <family val="2"/>
      </rPr>
      <t>0)</t>
    </r>
  </si>
  <si>
    <r>
      <t>Table Plan Stand (</t>
    </r>
    <r>
      <rPr>
        <sz val="10"/>
        <rFont val="Arial"/>
        <family val="2"/>
      </rPr>
      <t>Cream large including blackboard</t>
    </r>
    <r>
      <rPr>
        <sz val="12"/>
        <rFont val="Arial"/>
        <family val="2"/>
      </rPr>
      <t>)</t>
    </r>
  </si>
  <si>
    <r>
      <t>Braai drums on stand and grid (</t>
    </r>
    <r>
      <rPr>
        <sz val="10"/>
        <rFont val="Arial"/>
        <family val="2"/>
      </rPr>
      <t>RETURN CLEAN</t>
    </r>
    <r>
      <rPr>
        <sz val="12"/>
        <rFont val="Arial"/>
        <family val="2"/>
      </rPr>
      <t>)</t>
    </r>
  </si>
  <si>
    <r>
      <t>Fairy Lights (</t>
    </r>
    <r>
      <rPr>
        <sz val="10"/>
        <rFont val="Arial"/>
        <family val="2"/>
      </rPr>
      <t>Battery operated - excluding batteries</t>
    </r>
    <r>
      <rPr>
        <sz val="12"/>
        <rFont val="Arial"/>
        <family val="2"/>
      </rPr>
      <t>)</t>
    </r>
  </si>
  <si>
    <r>
      <t>Cake Stand (</t>
    </r>
    <r>
      <rPr>
        <sz val="10"/>
        <rFont val="Arial"/>
        <family val="2"/>
      </rPr>
      <t>Stainless steel, with plastic dome</t>
    </r>
    <r>
      <rPr>
        <sz val="12"/>
        <rFont val="Arial"/>
        <family val="2"/>
      </rPr>
      <t>)</t>
    </r>
  </si>
  <si>
    <t>Tel: +27(0)28 313 2792</t>
  </si>
  <si>
    <t>Tel: +27(0)83 236 3608</t>
  </si>
  <si>
    <t xml:space="preserve">VAT NO. </t>
  </si>
  <si>
    <t xml:space="preserve">www.function-hire.com </t>
  </si>
  <si>
    <t>functionhirehermanus@telkomsa.net</t>
  </si>
  <si>
    <r>
      <t xml:space="preserve">Beach Shelter with drapes (Hire only) </t>
    </r>
    <r>
      <rPr>
        <sz val="10"/>
        <rFont val="Arial"/>
        <family val="2"/>
      </rPr>
      <t>± 3m x 4.5m</t>
    </r>
  </si>
  <si>
    <r>
      <t xml:space="preserve">Platters Rectangular Wood </t>
    </r>
    <r>
      <rPr>
        <sz val="10"/>
        <rFont val="Arial"/>
        <family val="2"/>
      </rPr>
      <t>(700mm by 300mm)</t>
    </r>
  </si>
  <si>
    <t>Bubble Machine</t>
  </si>
  <si>
    <t>Subtotal (vat incl)</t>
  </si>
  <si>
    <t>Replace- ment cost per unit</t>
  </si>
  <si>
    <t>VAT</t>
  </si>
  <si>
    <t>Any booking's made on the clients behalf will be subjected to the suppliers terms and conditions.</t>
  </si>
  <si>
    <t>BANKING DETAILS</t>
  </si>
  <si>
    <t>HIRING PER DAY          (ex vat)</t>
  </si>
  <si>
    <t>HIRING PER DAY         (vat incl)</t>
  </si>
  <si>
    <t>REFUNDABLE DEPOSIT</t>
  </si>
  <si>
    <t>SUBTOTAL (ex vat)</t>
  </si>
  <si>
    <t>TOTAL PAYABLE</t>
  </si>
  <si>
    <t>DEPOSIT RECEIVED</t>
  </si>
  <si>
    <t>BALANCE PAYABLE BEFORE DELIVERY</t>
  </si>
  <si>
    <t>REPLACEMENT QUOTE</t>
  </si>
  <si>
    <t>Refundable Deposit Paid (Date)</t>
  </si>
  <si>
    <t>Replace- ment cost per unit (vat incl)</t>
  </si>
  <si>
    <t>REFUNDABLE DEPOSIT RECEIVED</t>
  </si>
  <si>
    <t>REFUNDABLE AMOUNT</t>
  </si>
  <si>
    <t>Glasses - Water/Gin</t>
  </si>
  <si>
    <t xml:space="preserve">Spotlights </t>
  </si>
  <si>
    <t>Vase - Glass ball lamps with Oil</t>
  </si>
  <si>
    <t>Table - Raw wood (2.4 by 1.2m) Smart</t>
  </si>
  <si>
    <t>Industrial Fans</t>
  </si>
  <si>
    <t>Under Plate Liners Glass</t>
  </si>
  <si>
    <t>Payments of all orders are strictly on a COD basis or the presentation of an invoice, whichever occurs earlier. 50% of the full invoice amount is payable when booking. Deposits paid are non-refundable.</t>
  </si>
  <si>
    <t>A extra refundable deposit may be charged on any invoice. Breakages will be deducted from the deposit. Payment may be effected by cash, or EFT.</t>
  </si>
  <si>
    <t>The deposit is forfeited if the order is cancelled or even posponed. Function Hire will try and assist for another day subject to availability. Non Refundable. Additions to an order are subject to stock availability.</t>
  </si>
  <si>
    <t>Delivery fees are worked out on a pro rata basis depending on the area of delivery and size of the order. A delivery note is to be signed when the order is delivered.</t>
  </si>
  <si>
    <t>The delivery price includes delivery and collection. The delivery price does not include setting up.</t>
  </si>
  <si>
    <t>All broken, damaged, or missing items will be charged for at replacement cost. The client understands that he/she is responsible for the full replacement costs upon returning of goods as specified under "bookings".</t>
  </si>
  <si>
    <t>It is the client's responsibility to ensure goods are safe, secure and fully insured. These items are for the customer’s additional expense and will be deducted from the deposit charged.</t>
  </si>
  <si>
    <t>The hiring items are the responsibility of the customer from time of delivery until collection. The client understands that he/she is responsible for the full replacement costs in the event of theft, breakages or damages of hired items.</t>
  </si>
  <si>
    <t>All hired goods, except linen, are to be washed. A washing fee will be charged for crockery, cutlery and glasses returned unwashed. Basic fee is R30 per crate/box.</t>
  </si>
  <si>
    <t>All tables to be folded and chairs to be stacked.  Equipment to be kept dry. We reserve the right to count stock back at the shop if items are not packed together especially cutlery.</t>
  </si>
  <si>
    <t>Woven Wicker plate liners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</si>
</sst>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quot;R&quot;\ * #,##0.00_);_(&quot;R&quot;\ * \(#,##0.00\);_(&quot;R&quot;\ * &quot;-&quot;??_);_(@_)"/>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 #,##0_ ;_ * \-#,##0_ ;_ * &quot;-&quot;_ ;_ @_ "/>
    <numFmt numFmtId="184" formatCode="_ &quot;R&quot;\ * #,##0.00_ ;_ &quot;R&quot;\ * \-#,##0.00_ ;_ &quot;R&quot;\ * &quot;-&quot;??_ ;_ @_ "/>
    <numFmt numFmtId="185" formatCode="_ * #,##0.00_ ;_ * \-#,##0.00_ ;_ * &quot;-&quot;??_ ;_ @_ "/>
    <numFmt numFmtId="186" formatCode="[$R-1C09]\ #,##0.00"/>
    <numFmt numFmtId="187" formatCode="&quot;R &quot;#,##0.00"/>
    <numFmt numFmtId="188" formatCode="[$R-1C09]\ #,##0.00;[Red][$R-1C09]\-#,##0.00"/>
    <numFmt numFmtId="189" formatCode="&quot;R &quot;#,##0.00;[Red]&quot;R -&quot;#,##0.00"/>
    <numFmt numFmtId="190" formatCode="[$R-436]\ #,##0.00"/>
    <numFmt numFmtId="191" formatCode="&quot;R &quot;#,##0;[Red]&quot;R -&quot;#,##0"/>
    <numFmt numFmtId="192" formatCode="dddd&quot;, &quot;mmmm\ dd&quot;, &quot;yyyy"/>
    <numFmt numFmtId="193" formatCode="[$-1C09]dd\ mmmm\ yyyy"/>
    <numFmt numFmtId="194" formatCode="&quot;R&quot;#,##0.00"/>
  </numFmts>
  <fonts count="60">
    <font>
      <sz val="10"/>
      <name val="Arial"/>
      <family val="2"/>
    </font>
    <font>
      <b/>
      <sz val="36"/>
      <name val="Arial"/>
      <family val="2"/>
    </font>
    <font>
      <b/>
      <sz val="12"/>
      <name val="Arial"/>
      <family val="2"/>
    </font>
    <font>
      <sz val="12"/>
      <name val="Arial"/>
      <family val="2"/>
    </font>
    <font>
      <b/>
      <sz val="12"/>
      <color indexed="62"/>
      <name val="Arial"/>
      <family val="2"/>
    </font>
    <font>
      <b/>
      <sz val="12"/>
      <color indexed="10"/>
      <name val="Arial"/>
      <family val="2"/>
    </font>
    <font>
      <sz val="9"/>
      <name val="Arial"/>
      <family val="2"/>
    </font>
    <font>
      <sz val="18"/>
      <name val="Arial"/>
      <family val="2"/>
    </font>
    <font>
      <b/>
      <sz val="11"/>
      <name val="Arial"/>
      <family val="2"/>
    </font>
    <font>
      <sz val="11"/>
      <name val="Arial"/>
      <family val="2"/>
    </font>
    <font>
      <b/>
      <sz val="11"/>
      <color indexed="10"/>
      <name val="Arial"/>
      <family val="2"/>
    </font>
    <font>
      <b/>
      <sz val="14"/>
      <name val="Arial"/>
      <family val="2"/>
    </font>
    <font>
      <b/>
      <sz val="16"/>
      <name val="Arial"/>
      <family val="2"/>
    </font>
    <font>
      <b/>
      <sz val="10"/>
      <name val="Arial Narrow"/>
      <family val="2"/>
    </font>
    <font>
      <sz val="14"/>
      <name val="Arial"/>
      <family val="2"/>
    </font>
    <font>
      <sz val="2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7.5"/>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8"/>
      <name val="Arial"/>
      <family val="2"/>
    </font>
    <font>
      <sz val="10"/>
      <color indexed="9"/>
      <name val="Arial"/>
      <family val="2"/>
    </font>
    <font>
      <b/>
      <sz val="2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0"/>
      <color theme="0"/>
      <name val="Arial"/>
      <family val="2"/>
    </font>
    <font>
      <b/>
      <sz val="2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8">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33" borderId="0" xfId="0" applyFont="1" applyFill="1" applyBorder="1" applyAlignment="1">
      <alignment/>
    </xf>
    <xf numFmtId="0" fontId="0" fillId="0" borderId="0" xfId="0" applyFont="1" applyFill="1" applyAlignment="1">
      <alignment horizontal="right" vertical="center"/>
    </xf>
    <xf numFmtId="0" fontId="2"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18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187" fontId="3" fillId="0" borderId="12" xfId="0" applyNumberFormat="1" applyFont="1" applyFill="1" applyBorder="1" applyAlignment="1">
      <alignment horizontal="right" vertical="center"/>
    </xf>
    <xf numFmtId="186" fontId="3" fillId="0" borderId="12" xfId="0" applyNumberFormat="1" applyFont="1" applyFill="1" applyBorder="1" applyAlignment="1">
      <alignment horizontal="right" vertical="center"/>
    </xf>
    <xf numFmtId="188" fontId="3" fillId="0" borderId="0" xfId="0" applyNumberFormat="1" applyFont="1" applyFill="1" applyBorder="1" applyAlignment="1">
      <alignment horizontal="center" vertical="center"/>
    </xf>
    <xf numFmtId="189" fontId="3" fillId="0" borderId="12" xfId="0" applyNumberFormat="1" applyFont="1" applyFill="1" applyBorder="1" applyAlignment="1">
      <alignment horizontal="right" vertical="center"/>
    </xf>
    <xf numFmtId="188" fontId="3" fillId="0" borderId="12" xfId="0" applyNumberFormat="1" applyFont="1" applyFill="1" applyBorder="1" applyAlignment="1">
      <alignment horizontal="right" vertical="center"/>
    </xf>
    <xf numFmtId="189" fontId="3" fillId="0" borderId="0" xfId="0" applyNumberFormat="1" applyFont="1" applyFill="1" applyBorder="1" applyAlignment="1">
      <alignment horizontal="center" vertical="center"/>
    </xf>
    <xf numFmtId="186" fontId="3" fillId="0" borderId="0" xfId="0" applyNumberFormat="1" applyFont="1" applyFill="1" applyBorder="1" applyAlignment="1">
      <alignment horizontal="center" vertical="center"/>
    </xf>
    <xf numFmtId="0" fontId="3" fillId="0" borderId="12" xfId="0" applyFont="1" applyBorder="1" applyAlignment="1">
      <alignment horizontal="left" vertical="center"/>
    </xf>
    <xf numFmtId="187" fontId="3" fillId="0" borderId="0"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86" fontId="3" fillId="0" borderId="0" xfId="0" applyNumberFormat="1" applyFont="1" applyFill="1" applyBorder="1" applyAlignment="1">
      <alignment horizontal="right" vertical="center"/>
    </xf>
    <xf numFmtId="189" fontId="0" fillId="0" borderId="0" xfId="0" applyNumberFormat="1" applyFont="1" applyFill="1" applyBorder="1" applyAlignment="1">
      <alignment horizontal="right"/>
    </xf>
    <xf numFmtId="189" fontId="0" fillId="0" borderId="0" xfId="0" applyNumberFormat="1" applyFont="1" applyFill="1" applyBorder="1" applyAlignment="1">
      <alignment/>
    </xf>
    <xf numFmtId="0" fontId="3" fillId="0" borderId="18" xfId="0" applyFont="1" applyFill="1" applyBorder="1" applyAlignment="1">
      <alignment horizontal="left" vertical="center"/>
    </xf>
    <xf numFmtId="188" fontId="3" fillId="0" borderId="18" xfId="0" applyNumberFormat="1" applyFont="1" applyFill="1" applyBorder="1" applyAlignment="1">
      <alignment horizontal="right" vertical="center"/>
    </xf>
    <xf numFmtId="186" fontId="3" fillId="0" borderId="18" xfId="0" applyNumberFormat="1" applyFont="1" applyFill="1" applyBorder="1" applyAlignment="1">
      <alignment horizontal="right" vertical="center"/>
    </xf>
    <xf numFmtId="189" fontId="3" fillId="0" borderId="18" xfId="0" applyNumberFormat="1" applyFont="1" applyFill="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center" vertical="center"/>
    </xf>
    <xf numFmtId="0" fontId="7" fillId="0" borderId="0" xfId="0" applyFont="1" applyFill="1" applyBorder="1" applyAlignment="1">
      <alignment horizontal="right"/>
    </xf>
    <xf numFmtId="0" fontId="7" fillId="33" borderId="0" xfId="0" applyFont="1" applyFill="1" applyBorder="1" applyAlignment="1">
      <alignment/>
    </xf>
    <xf numFmtId="0" fontId="7" fillId="0" borderId="0" xfId="0" applyFont="1" applyFill="1" applyBorder="1" applyAlignment="1">
      <alignment horizontal="left" vertical="center"/>
    </xf>
    <xf numFmtId="0" fontId="7" fillId="0" borderId="0" xfId="0" applyFont="1" applyAlignment="1">
      <alignment horizontal="left"/>
    </xf>
    <xf numFmtId="0" fontId="8" fillId="0" borderId="12" xfId="0" applyFont="1" applyFill="1" applyBorder="1" applyAlignment="1" applyProtection="1">
      <alignment horizontal="center" vertical="center" wrapText="1"/>
      <protection locked="0"/>
    </xf>
    <xf numFmtId="190"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189" fontId="2" fillId="0" borderId="12" xfId="0" applyNumberFormat="1" applyFont="1" applyFill="1" applyBorder="1" applyAlignment="1">
      <alignment horizontal="right" vertical="center"/>
    </xf>
    <xf numFmtId="0" fontId="0" fillId="0" borderId="0" xfId="0" applyAlignment="1">
      <alignment vertical="center"/>
    </xf>
    <xf numFmtId="186" fontId="11"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protection locked="0"/>
    </xf>
    <xf numFmtId="0" fontId="11" fillId="0" borderId="12" xfId="0" applyFont="1" applyFill="1" applyBorder="1" applyAlignment="1" applyProtection="1">
      <alignment horizontal="left" vertical="center"/>
      <protection locked="0"/>
    </xf>
    <xf numFmtId="188" fontId="9" fillId="0" borderId="12" xfId="0" applyNumberFormat="1" applyFont="1" applyFill="1" applyBorder="1" applyAlignment="1">
      <alignment horizontal="right" vertical="center"/>
    </xf>
    <xf numFmtId="186" fontId="2" fillId="0" borderId="19" xfId="0" applyNumberFormat="1" applyFont="1" applyFill="1" applyBorder="1" applyAlignment="1">
      <alignment horizontal="right" vertical="center"/>
    </xf>
    <xf numFmtId="190" fontId="2" fillId="0" borderId="19" xfId="0" applyNumberFormat="1" applyFont="1" applyFill="1" applyBorder="1" applyAlignment="1">
      <alignment horizontal="right" vertical="center"/>
    </xf>
    <xf numFmtId="191" fontId="3" fillId="0" borderId="12" xfId="0" applyNumberFormat="1" applyFont="1" applyFill="1" applyBorder="1" applyAlignment="1">
      <alignment horizontal="right" vertical="center"/>
    </xf>
    <xf numFmtId="0" fontId="3" fillId="34" borderId="12" xfId="0" applyFont="1" applyFill="1" applyBorder="1" applyAlignment="1">
      <alignment horizontal="center" vertical="center"/>
    </xf>
    <xf numFmtId="0" fontId="3" fillId="34" borderId="12" xfId="0" applyNumberFormat="1" applyFont="1" applyFill="1" applyBorder="1" applyAlignment="1">
      <alignment horizontal="center" vertical="center"/>
    </xf>
    <xf numFmtId="190" fontId="3" fillId="0" borderId="0" xfId="0" applyNumberFormat="1" applyFont="1" applyFill="1" applyBorder="1" applyAlignment="1">
      <alignment horizontal="right"/>
    </xf>
    <xf numFmtId="190" fontId="3" fillId="0" borderId="19" xfId="0" applyNumberFormat="1" applyFont="1" applyFill="1" applyBorder="1" applyAlignment="1">
      <alignment horizontal="right" vertical="center"/>
    </xf>
    <xf numFmtId="0" fontId="12" fillId="35" borderId="20" xfId="0" applyFont="1" applyFill="1" applyBorder="1" applyAlignment="1">
      <alignment horizontal="left" vertical="center"/>
    </xf>
    <xf numFmtId="0" fontId="3" fillId="35" borderId="21" xfId="0" applyFont="1" applyFill="1" applyBorder="1" applyAlignment="1">
      <alignment horizontal="right" vertical="center"/>
    </xf>
    <xf numFmtId="0" fontId="3" fillId="35" borderId="22" xfId="0" applyFont="1" applyFill="1" applyBorder="1" applyAlignment="1">
      <alignment horizontal="right" vertical="center"/>
    </xf>
    <xf numFmtId="0" fontId="2" fillId="35" borderId="23" xfId="0" applyFont="1" applyFill="1" applyBorder="1" applyAlignment="1">
      <alignment horizontal="left" vertical="center"/>
    </xf>
    <xf numFmtId="0" fontId="2" fillId="35" borderId="24" xfId="0" applyFont="1" applyFill="1" applyBorder="1" applyAlignment="1">
      <alignment horizontal="left" vertical="center"/>
    </xf>
    <xf numFmtId="190" fontId="2" fillId="35" borderId="0" xfId="0" applyNumberFormat="1" applyFont="1" applyFill="1" applyBorder="1" applyAlignment="1">
      <alignment horizontal="right" vertical="center"/>
    </xf>
    <xf numFmtId="0" fontId="12" fillId="35" borderId="0" xfId="0" applyFont="1" applyFill="1" applyBorder="1" applyAlignment="1">
      <alignment horizontal="left" vertical="center"/>
    </xf>
    <xf numFmtId="186" fontId="3" fillId="35" borderId="0" xfId="0" applyNumberFormat="1" applyFont="1" applyFill="1" applyBorder="1" applyAlignment="1">
      <alignment horizontal="right" vertical="center"/>
    </xf>
    <xf numFmtId="0" fontId="3" fillId="35" borderId="0" xfId="0" applyFont="1" applyFill="1" applyBorder="1" applyAlignment="1">
      <alignment horizontal="center" vertical="center"/>
    </xf>
    <xf numFmtId="0" fontId="3" fillId="35" borderId="0" xfId="0" applyNumberFormat="1" applyFont="1" applyFill="1" applyBorder="1" applyAlignment="1">
      <alignment horizontal="center" vertical="center"/>
    </xf>
    <xf numFmtId="0" fontId="2" fillId="35" borderId="0" xfId="0" applyFont="1" applyFill="1" applyBorder="1" applyAlignment="1">
      <alignment horizontal="left" vertical="center"/>
    </xf>
    <xf numFmtId="186" fontId="2" fillId="35" borderId="0" xfId="0" applyNumberFormat="1" applyFont="1" applyFill="1" applyBorder="1" applyAlignment="1">
      <alignment horizontal="right" vertical="center"/>
    </xf>
    <xf numFmtId="0" fontId="2" fillId="35" borderId="0" xfId="0" applyFont="1" applyFill="1" applyBorder="1" applyAlignment="1">
      <alignment horizontal="center" vertical="center"/>
    </xf>
    <xf numFmtId="0" fontId="2" fillId="35" borderId="0" xfId="0" applyNumberFormat="1" applyFont="1" applyFill="1" applyBorder="1" applyAlignment="1">
      <alignment horizontal="center" vertical="center"/>
    </xf>
    <xf numFmtId="0" fontId="5" fillId="35" borderId="0" xfId="0" applyFont="1" applyFill="1" applyBorder="1" applyAlignment="1">
      <alignment horizontal="left" vertical="center"/>
    </xf>
    <xf numFmtId="0" fontId="5" fillId="35" borderId="0" xfId="0" applyFont="1" applyFill="1" applyBorder="1" applyAlignment="1">
      <alignment horizontal="right" vertical="center"/>
    </xf>
    <xf numFmtId="0" fontId="5" fillId="35" borderId="0" xfId="0" applyFont="1" applyFill="1" applyBorder="1" applyAlignment="1">
      <alignment horizontal="center" vertical="center"/>
    </xf>
    <xf numFmtId="0" fontId="5" fillId="35" borderId="0" xfId="0" applyNumberFormat="1" applyFont="1" applyFill="1" applyBorder="1" applyAlignment="1">
      <alignment horizontal="center" vertical="center"/>
    </xf>
    <xf numFmtId="0" fontId="8" fillId="35" borderId="0" xfId="0" applyFont="1" applyFill="1" applyAlignment="1">
      <alignment horizontal="left" vertical="center"/>
    </xf>
    <xf numFmtId="0" fontId="9" fillId="35" borderId="0" xfId="0" applyFont="1" applyFill="1" applyAlignment="1">
      <alignment horizontal="left" vertical="center"/>
    </xf>
    <xf numFmtId="186" fontId="0" fillId="35" borderId="0" xfId="0" applyNumberFormat="1" applyFont="1" applyFill="1" applyBorder="1" applyAlignment="1">
      <alignment horizontal="right"/>
    </xf>
    <xf numFmtId="0" fontId="2" fillId="35" borderId="25" xfId="0" applyFont="1" applyFill="1" applyBorder="1" applyAlignment="1">
      <alignment horizontal="left" vertical="center"/>
    </xf>
    <xf numFmtId="192" fontId="2" fillId="35" borderId="0" xfId="0" applyNumberFormat="1" applyFont="1" applyFill="1" applyBorder="1" applyAlignment="1">
      <alignment horizontal="right" vertical="center"/>
    </xf>
    <xf numFmtId="190" fontId="3" fillId="35" borderId="19" xfId="0" applyNumberFormat="1" applyFont="1" applyFill="1" applyBorder="1" applyAlignment="1">
      <alignment horizontal="right" vertical="center"/>
    </xf>
    <xf numFmtId="190" fontId="2" fillId="35" borderId="19" xfId="0" applyNumberFormat="1" applyFont="1" applyFill="1" applyBorder="1" applyAlignment="1">
      <alignment horizontal="right" vertical="center"/>
    </xf>
    <xf numFmtId="0" fontId="3" fillId="35" borderId="0" xfId="0" applyFont="1" applyFill="1" applyBorder="1" applyAlignment="1">
      <alignment horizontal="left" vertical="center"/>
    </xf>
    <xf numFmtId="0" fontId="2" fillId="35" borderId="0" xfId="0" applyFont="1" applyFill="1" applyBorder="1" applyAlignment="1">
      <alignment horizontal="right" vertical="center"/>
    </xf>
    <xf numFmtId="0" fontId="3" fillId="35" borderId="0" xfId="0" applyFont="1" applyFill="1" applyBorder="1" applyAlignment="1">
      <alignment horizontal="right" vertical="center"/>
    </xf>
    <xf numFmtId="0" fontId="0" fillId="35" borderId="0" xfId="0" applyFont="1" applyFill="1" applyBorder="1" applyAlignment="1">
      <alignment/>
    </xf>
    <xf numFmtId="0" fontId="0" fillId="35" borderId="0" xfId="0" applyFont="1" applyFill="1" applyBorder="1" applyAlignment="1">
      <alignment horizontal="center" vertical="center"/>
    </xf>
    <xf numFmtId="0" fontId="0" fillId="35" borderId="0" xfId="0" applyFont="1" applyFill="1" applyAlignment="1">
      <alignment horizontal="right" vertical="center"/>
    </xf>
    <xf numFmtId="0" fontId="0" fillId="35" borderId="0" xfId="0" applyFont="1" applyFill="1" applyBorder="1" applyAlignment="1">
      <alignment horizontal="right"/>
    </xf>
    <xf numFmtId="0" fontId="0" fillId="36" borderId="0" xfId="0" applyFont="1" applyFill="1" applyBorder="1" applyAlignment="1">
      <alignment/>
    </xf>
    <xf numFmtId="0" fontId="7" fillId="35" borderId="0" xfId="0" applyFont="1" applyFill="1" applyBorder="1" applyAlignment="1">
      <alignment/>
    </xf>
    <xf numFmtId="0" fontId="7" fillId="35" borderId="0" xfId="0" applyFont="1" applyFill="1" applyBorder="1" applyAlignment="1">
      <alignment horizontal="left"/>
    </xf>
    <xf numFmtId="0" fontId="7" fillId="35" borderId="0" xfId="0" applyFont="1" applyFill="1" applyBorder="1" applyAlignment="1">
      <alignment horizontal="center" vertical="center"/>
    </xf>
    <xf numFmtId="0" fontId="7" fillId="35" borderId="0" xfId="0" applyFont="1" applyFill="1" applyBorder="1" applyAlignment="1">
      <alignment horizontal="right"/>
    </xf>
    <xf numFmtId="0" fontId="7" fillId="36" borderId="0" xfId="0" applyFont="1" applyFill="1" applyBorder="1" applyAlignment="1">
      <alignment/>
    </xf>
    <xf numFmtId="0" fontId="2"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2" fillId="35" borderId="0" xfId="0"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locked="0"/>
    </xf>
    <xf numFmtId="0" fontId="2" fillId="35" borderId="13" xfId="0" applyFont="1" applyFill="1" applyBorder="1" applyAlignment="1" applyProtection="1">
      <alignment horizontal="left" vertical="center"/>
      <protection locked="0"/>
    </xf>
    <xf numFmtId="0" fontId="3" fillId="35" borderId="14" xfId="0" applyFont="1" applyFill="1" applyBorder="1" applyAlignment="1" applyProtection="1">
      <alignment horizontal="left" vertical="center"/>
      <protection locked="0"/>
    </xf>
    <xf numFmtId="0" fontId="3" fillId="35" borderId="0" xfId="0" applyFont="1" applyFill="1" applyBorder="1" applyAlignment="1" applyProtection="1">
      <alignment horizontal="center" vertical="center"/>
      <protection locked="0"/>
    </xf>
    <xf numFmtId="0" fontId="3" fillId="35" borderId="0" xfId="0" applyFont="1" applyFill="1" applyBorder="1" applyAlignment="1" applyProtection="1">
      <alignment horizontal="left" vertical="center"/>
      <protection locked="0"/>
    </xf>
    <xf numFmtId="0" fontId="2" fillId="35" borderId="0" xfId="0" applyFont="1" applyFill="1" applyBorder="1" applyAlignment="1" applyProtection="1">
      <alignment horizontal="right" vertical="center"/>
      <protection locked="0"/>
    </xf>
    <xf numFmtId="186" fontId="2" fillId="35" borderId="0" xfId="0" applyNumberFormat="1" applyFont="1" applyFill="1" applyBorder="1" applyAlignment="1" applyProtection="1">
      <alignment horizontal="right" vertical="center"/>
      <protection locked="0"/>
    </xf>
    <xf numFmtId="0" fontId="2" fillId="35" borderId="0" xfId="0" applyFont="1" applyFill="1" applyBorder="1" applyAlignment="1" applyProtection="1">
      <alignment horizontal="left" vertical="center"/>
      <protection locked="0"/>
    </xf>
    <xf numFmtId="0" fontId="3" fillId="35" borderId="0" xfId="0" applyFont="1" applyFill="1" applyBorder="1" applyAlignment="1" applyProtection="1">
      <alignment horizontal="right" vertical="center"/>
      <protection locked="0"/>
    </xf>
    <xf numFmtId="0" fontId="11" fillId="35" borderId="12" xfId="0" applyFont="1" applyFill="1" applyBorder="1" applyAlignment="1" applyProtection="1">
      <alignment horizontal="center" vertical="center"/>
      <protection locked="0"/>
    </xf>
    <xf numFmtId="0" fontId="11" fillId="35" borderId="12" xfId="0" applyFont="1" applyFill="1" applyBorder="1" applyAlignment="1" applyProtection="1">
      <alignment horizontal="left" vertical="center"/>
      <protection locked="0"/>
    </xf>
    <xf numFmtId="186" fontId="11" fillId="35" borderId="12" xfId="0" applyNumberFormat="1" applyFont="1" applyFill="1" applyBorder="1" applyAlignment="1" applyProtection="1">
      <alignment horizontal="center" vertical="center" wrapText="1"/>
      <protection locked="0"/>
    </xf>
    <xf numFmtId="0" fontId="3" fillId="35" borderId="12" xfId="0" applyFont="1" applyFill="1" applyBorder="1" applyAlignment="1">
      <alignment horizontal="center" vertical="center"/>
    </xf>
    <xf numFmtId="0" fontId="3" fillId="35" borderId="12" xfId="0" applyFont="1" applyFill="1" applyBorder="1" applyAlignment="1">
      <alignment horizontal="left" vertical="center"/>
    </xf>
    <xf numFmtId="187" fontId="3" fillId="35" borderId="12" xfId="0" applyNumberFormat="1" applyFont="1" applyFill="1" applyBorder="1" applyAlignment="1">
      <alignment horizontal="right" vertical="center"/>
    </xf>
    <xf numFmtId="186" fontId="3" fillId="35" borderId="12" xfId="0" applyNumberFormat="1" applyFont="1" applyFill="1" applyBorder="1" applyAlignment="1">
      <alignment horizontal="right" vertical="center"/>
    </xf>
    <xf numFmtId="188" fontId="3" fillId="35" borderId="0" xfId="0" applyNumberFormat="1" applyFont="1" applyFill="1" applyBorder="1" applyAlignment="1">
      <alignment horizontal="center" vertical="center"/>
    </xf>
    <xf numFmtId="189" fontId="3" fillId="35" borderId="12" xfId="0" applyNumberFormat="1" applyFont="1" applyFill="1" applyBorder="1" applyAlignment="1">
      <alignment horizontal="right" vertical="center"/>
    </xf>
    <xf numFmtId="188" fontId="3" fillId="35" borderId="12" xfId="0" applyNumberFormat="1" applyFont="1" applyFill="1" applyBorder="1" applyAlignment="1">
      <alignment horizontal="right" vertical="center"/>
    </xf>
    <xf numFmtId="189" fontId="3" fillId="35" borderId="0" xfId="0" applyNumberFormat="1" applyFont="1" applyFill="1" applyBorder="1" applyAlignment="1">
      <alignment horizontal="center" vertical="center"/>
    </xf>
    <xf numFmtId="186" fontId="3" fillId="35" borderId="0" xfId="0" applyNumberFormat="1" applyFont="1" applyFill="1" applyBorder="1" applyAlignment="1">
      <alignment horizontal="center" vertical="center"/>
    </xf>
    <xf numFmtId="187" fontId="3" fillId="35" borderId="0" xfId="0" applyNumberFormat="1" applyFont="1" applyFill="1" applyBorder="1" applyAlignment="1">
      <alignment horizontal="center" vertical="center"/>
    </xf>
    <xf numFmtId="191" fontId="3" fillId="35" borderId="12" xfId="0" applyNumberFormat="1" applyFont="1" applyFill="1" applyBorder="1" applyAlignment="1">
      <alignment horizontal="right" vertical="center"/>
    </xf>
    <xf numFmtId="0" fontId="3" fillId="35" borderId="12" xfId="0" applyNumberFormat="1" applyFont="1" applyFill="1" applyBorder="1" applyAlignment="1">
      <alignment horizontal="center" vertical="center"/>
    </xf>
    <xf numFmtId="188" fontId="9" fillId="35" borderId="12" xfId="0" applyNumberFormat="1" applyFont="1" applyFill="1" applyBorder="1" applyAlignment="1">
      <alignment horizontal="right" vertical="center"/>
    </xf>
    <xf numFmtId="0" fontId="3" fillId="35" borderId="18" xfId="0" applyFont="1" applyFill="1" applyBorder="1" applyAlignment="1">
      <alignment horizontal="left" vertical="center"/>
    </xf>
    <xf numFmtId="189" fontId="3" fillId="35" borderId="18" xfId="0" applyNumberFormat="1" applyFont="1" applyFill="1" applyBorder="1" applyAlignment="1">
      <alignment horizontal="right" vertical="center"/>
    </xf>
    <xf numFmtId="186" fontId="3" fillId="35" borderId="18" xfId="0" applyNumberFormat="1" applyFont="1" applyFill="1" applyBorder="1" applyAlignment="1">
      <alignment horizontal="right" vertical="center"/>
    </xf>
    <xf numFmtId="0" fontId="0" fillId="35" borderId="19" xfId="0" applyFont="1" applyFill="1" applyBorder="1" applyAlignment="1">
      <alignment horizontal="right"/>
    </xf>
    <xf numFmtId="190" fontId="3" fillId="35" borderId="19" xfId="0" applyNumberFormat="1" applyFont="1" applyFill="1" applyBorder="1" applyAlignment="1">
      <alignment horizontal="right"/>
    </xf>
    <xf numFmtId="189" fontId="0" fillId="35" borderId="0" xfId="0" applyNumberFormat="1" applyFont="1" applyFill="1" applyBorder="1" applyAlignment="1">
      <alignment horizontal="right"/>
    </xf>
    <xf numFmtId="189" fontId="0" fillId="35" borderId="0" xfId="0" applyNumberFormat="1" applyFont="1" applyFill="1" applyBorder="1" applyAlignment="1">
      <alignment/>
    </xf>
    <xf numFmtId="0" fontId="0" fillId="35" borderId="0" xfId="0" applyNumberFormat="1" applyFont="1" applyFill="1" applyBorder="1" applyAlignment="1">
      <alignment/>
    </xf>
    <xf numFmtId="194" fontId="3" fillId="35" borderId="12" xfId="0" applyNumberFormat="1" applyFont="1" applyFill="1" applyBorder="1" applyAlignment="1">
      <alignment horizontal="right" vertical="center"/>
    </xf>
    <xf numFmtId="0" fontId="3" fillId="35" borderId="0" xfId="0" applyFont="1" applyFill="1" applyBorder="1" applyAlignment="1">
      <alignment horizontal="left" vertical="center"/>
    </xf>
    <xf numFmtId="0" fontId="2" fillId="35" borderId="0" xfId="0" applyFont="1" applyFill="1" applyBorder="1" applyAlignment="1">
      <alignment horizontal="right" vertical="center"/>
    </xf>
    <xf numFmtId="0" fontId="3" fillId="35" borderId="0" xfId="0" applyFont="1" applyFill="1" applyBorder="1" applyAlignment="1">
      <alignment horizontal="right" vertical="center"/>
    </xf>
    <xf numFmtId="15" fontId="3" fillId="35" borderId="12" xfId="0" applyNumberFormat="1" applyFont="1" applyFill="1" applyBorder="1" applyAlignment="1" applyProtection="1">
      <alignment horizontal="right" vertical="center"/>
      <protection locked="0"/>
    </xf>
    <xf numFmtId="0" fontId="13" fillId="35" borderId="12" xfId="0" applyFont="1" applyFill="1" applyBorder="1" applyAlignment="1" applyProtection="1">
      <alignment horizontal="center" vertical="center" wrapText="1"/>
      <protection locked="0"/>
    </xf>
    <xf numFmtId="0" fontId="14" fillId="35" borderId="0" xfId="0" applyFont="1" applyFill="1" applyBorder="1" applyAlignment="1">
      <alignment horizontal="left" vertical="center"/>
    </xf>
    <xf numFmtId="0" fontId="14" fillId="35" borderId="0" xfId="0" applyFont="1" applyFill="1" applyAlignment="1">
      <alignment horizontal="left"/>
    </xf>
    <xf numFmtId="0" fontId="14" fillId="35" borderId="0" xfId="0" applyFont="1" applyFill="1" applyBorder="1" applyAlignment="1">
      <alignment horizontal="center" vertical="center"/>
    </xf>
    <xf numFmtId="0" fontId="57" fillId="35" borderId="0" xfId="53" applyFont="1" applyFill="1" applyAlignment="1" applyProtection="1">
      <alignment horizontal="right"/>
      <protection/>
    </xf>
    <xf numFmtId="0" fontId="57" fillId="35" borderId="0" xfId="0" applyFont="1" applyFill="1" applyAlignment="1">
      <alignment horizontal="right"/>
    </xf>
    <xf numFmtId="0" fontId="58" fillId="37" borderId="0" xfId="0" applyFont="1" applyFill="1" applyAlignment="1">
      <alignment wrapText="1"/>
    </xf>
    <xf numFmtId="0" fontId="0" fillId="35" borderId="0" xfId="0" applyFont="1" applyFill="1" applyBorder="1" applyAlignment="1">
      <alignment horizontal="center" vertical="center"/>
    </xf>
    <xf numFmtId="0" fontId="14" fillId="35" borderId="0" xfId="0" applyFont="1" applyFill="1" applyBorder="1" applyAlignment="1">
      <alignment horizontal="right" vertical="center"/>
    </xf>
    <xf numFmtId="0" fontId="14" fillId="35" borderId="0" xfId="0" applyFont="1" applyFill="1" applyAlignment="1">
      <alignment horizontal="right" vertical="center"/>
    </xf>
    <xf numFmtId="0" fontId="3" fillId="35" borderId="0" xfId="0" applyFont="1" applyFill="1" applyBorder="1" applyAlignment="1" applyProtection="1">
      <alignment horizontal="right" vertical="center" wrapText="1"/>
      <protection locked="0"/>
    </xf>
    <xf numFmtId="0" fontId="2" fillId="35" borderId="26" xfId="0" applyFont="1" applyFill="1" applyBorder="1" applyAlignment="1" applyProtection="1">
      <alignment horizontal="left" vertical="center"/>
      <protection locked="0"/>
    </xf>
    <xf numFmtId="0" fontId="3" fillId="35" borderId="27" xfId="0" applyFont="1" applyFill="1" applyBorder="1" applyAlignment="1" applyProtection="1">
      <alignment horizontal="left" vertical="center"/>
      <protection locked="0"/>
    </xf>
    <xf numFmtId="0" fontId="2" fillId="35" borderId="28" xfId="0" applyFont="1" applyFill="1" applyBorder="1" applyAlignment="1" applyProtection="1">
      <alignment horizontal="left" vertical="center"/>
      <protection locked="0"/>
    </xf>
    <xf numFmtId="0" fontId="3" fillId="35" borderId="29" xfId="0" applyFont="1" applyFill="1" applyBorder="1" applyAlignment="1" applyProtection="1">
      <alignment horizontal="left" vertical="center"/>
      <protection locked="0"/>
    </xf>
    <xf numFmtId="3" fontId="3" fillId="35" borderId="29" xfId="0" applyNumberFormat="1" applyFont="1" applyFill="1" applyBorder="1" applyAlignment="1" applyProtection="1">
      <alignment horizontal="right" vertical="center" wrapText="1"/>
      <protection locked="0"/>
    </xf>
    <xf numFmtId="0" fontId="3" fillId="35" borderId="29" xfId="0" applyFont="1" applyFill="1" applyBorder="1" applyAlignment="1" applyProtection="1">
      <alignment horizontal="right" vertical="center" wrapText="1"/>
      <protection locked="0"/>
    </xf>
    <xf numFmtId="0" fontId="3" fillId="35" borderId="30" xfId="0"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protection locked="0"/>
    </xf>
    <xf numFmtId="0" fontId="2" fillId="35" borderId="32" xfId="0" applyFont="1" applyFill="1" applyBorder="1" applyAlignment="1" applyProtection="1">
      <alignment horizontal="left" vertical="center"/>
      <protection locked="0"/>
    </xf>
    <xf numFmtId="0" fontId="3" fillId="35" borderId="33" xfId="0" applyFont="1" applyFill="1" applyBorder="1" applyAlignment="1" applyProtection="1">
      <alignment horizontal="right" vertical="center" wrapText="1"/>
      <protection locked="0"/>
    </xf>
    <xf numFmtId="0" fontId="3" fillId="35" borderId="18" xfId="0" applyFont="1" applyFill="1" applyBorder="1" applyAlignment="1">
      <alignment horizontal="center" vertical="center"/>
    </xf>
    <xf numFmtId="187" fontId="3" fillId="35" borderId="18" xfId="0" applyNumberFormat="1" applyFont="1" applyFill="1" applyBorder="1" applyAlignment="1">
      <alignment horizontal="right" vertical="center"/>
    </xf>
    <xf numFmtId="190" fontId="2" fillId="35" borderId="34" xfId="0" applyNumberFormat="1" applyFont="1" applyFill="1" applyBorder="1" applyAlignment="1">
      <alignment horizontal="right" vertical="center"/>
    </xf>
    <xf numFmtId="0" fontId="3" fillId="35" borderId="19" xfId="0" applyFont="1" applyFill="1" applyBorder="1" applyAlignment="1">
      <alignment horizontal="center" vertical="center"/>
    </xf>
    <xf numFmtId="0" fontId="4" fillId="35" borderId="19" xfId="0" applyFont="1" applyFill="1" applyBorder="1" applyAlignment="1">
      <alignment horizontal="left" vertical="center"/>
    </xf>
    <xf numFmtId="189" fontId="3" fillId="35" borderId="19" xfId="0" applyNumberFormat="1" applyFont="1" applyFill="1" applyBorder="1" applyAlignment="1">
      <alignment horizontal="right" vertical="center"/>
    </xf>
    <xf numFmtId="187" fontId="3" fillId="35" borderId="19" xfId="0" applyNumberFormat="1" applyFont="1" applyFill="1" applyBorder="1" applyAlignment="1">
      <alignment horizontal="right" vertical="center"/>
    </xf>
    <xf numFmtId="186" fontId="3" fillId="35" borderId="19" xfId="0" applyNumberFormat="1" applyFont="1" applyFill="1" applyBorder="1" applyAlignment="1">
      <alignment horizontal="right" vertical="center"/>
    </xf>
    <xf numFmtId="0" fontId="3" fillId="35" borderId="19" xfId="0" applyFont="1" applyFill="1" applyBorder="1" applyAlignment="1">
      <alignment horizontal="left" vertical="center"/>
    </xf>
    <xf numFmtId="189" fontId="2" fillId="35" borderId="19" xfId="0" applyNumberFormat="1" applyFont="1" applyFill="1" applyBorder="1" applyAlignment="1">
      <alignment horizontal="right" vertical="center"/>
    </xf>
    <xf numFmtId="187" fontId="9" fillId="35" borderId="19" xfId="0" applyNumberFormat="1" applyFont="1" applyFill="1" applyBorder="1" applyAlignment="1">
      <alignment horizontal="right" vertical="center"/>
    </xf>
    <xf numFmtId="189" fontId="9" fillId="35" borderId="19" xfId="0" applyNumberFormat="1" applyFont="1" applyFill="1" applyBorder="1" applyAlignment="1">
      <alignment horizontal="right" vertical="center"/>
    </xf>
    <xf numFmtId="188" fontId="3" fillId="35" borderId="19" xfId="0" applyNumberFormat="1" applyFont="1" applyFill="1" applyBorder="1" applyAlignment="1">
      <alignment horizontal="right" vertical="center"/>
    </xf>
    <xf numFmtId="0" fontId="2" fillId="35" borderId="19" xfId="0" applyFont="1" applyFill="1" applyBorder="1" applyAlignment="1">
      <alignment horizontal="left" vertical="center"/>
    </xf>
    <xf numFmtId="0" fontId="5" fillId="35" borderId="0" xfId="0" applyFont="1" applyFill="1" applyAlignment="1">
      <alignment horizontal="left" vertical="center" wrapText="1"/>
    </xf>
    <xf numFmtId="0" fontId="2" fillId="35" borderId="0" xfId="0" applyFont="1" applyFill="1" applyBorder="1" applyAlignment="1">
      <alignment horizontal="right" vertical="center" wrapText="1"/>
    </xf>
    <xf numFmtId="186" fontId="2" fillId="35" borderId="0" xfId="0" applyNumberFormat="1" applyFont="1" applyFill="1" applyBorder="1" applyAlignment="1">
      <alignment horizontal="right" vertical="center" wrapText="1"/>
    </xf>
    <xf numFmtId="0" fontId="2" fillId="35" borderId="0" xfId="0" applyFont="1" applyFill="1" applyAlignment="1">
      <alignment horizontal="left" vertical="center" wrapText="1"/>
    </xf>
    <xf numFmtId="0" fontId="3" fillId="35" borderId="0" xfId="0" applyFont="1" applyFill="1" applyBorder="1" applyAlignment="1">
      <alignment horizontal="right" vertical="center" wrapText="1"/>
    </xf>
    <xf numFmtId="186" fontId="3" fillId="35" borderId="0" xfId="0" applyNumberFormat="1" applyFont="1" applyFill="1" applyBorder="1" applyAlignment="1">
      <alignment horizontal="right" vertical="center" wrapText="1"/>
    </xf>
    <xf numFmtId="0" fontId="9" fillId="35" borderId="0" xfId="0" applyFont="1" applyFill="1" applyAlignment="1">
      <alignment horizontal="left" vertical="center" wrapText="1"/>
    </xf>
    <xf numFmtId="0" fontId="3" fillId="35" borderId="25" xfId="0" applyFont="1" applyFill="1" applyBorder="1" applyAlignment="1">
      <alignment horizontal="left" vertical="center" wrapText="1"/>
    </xf>
    <xf numFmtId="0" fontId="3" fillId="35" borderId="35" xfId="0" applyFont="1" applyFill="1" applyBorder="1" applyAlignment="1">
      <alignment horizontal="right" vertical="center" wrapText="1"/>
    </xf>
    <xf numFmtId="186" fontId="3" fillId="35" borderId="35" xfId="0" applyNumberFormat="1" applyFont="1" applyFill="1" applyBorder="1" applyAlignment="1">
      <alignment horizontal="right" vertical="center" wrapText="1"/>
    </xf>
    <xf numFmtId="0" fontId="2" fillId="35" borderId="35" xfId="0" applyFont="1" applyFill="1" applyBorder="1" applyAlignment="1">
      <alignment horizontal="right" vertical="center"/>
    </xf>
    <xf numFmtId="186" fontId="3" fillId="35" borderId="35" xfId="0" applyNumberFormat="1" applyFont="1" applyFill="1" applyBorder="1" applyAlignment="1">
      <alignment horizontal="right" vertical="center"/>
    </xf>
    <xf numFmtId="0" fontId="0" fillId="35" borderId="0" xfId="0" applyFont="1" applyFill="1" applyBorder="1" applyAlignment="1">
      <alignment/>
    </xf>
    <xf numFmtId="0" fontId="3" fillId="35" borderId="35" xfId="0" applyFont="1" applyFill="1" applyBorder="1" applyAlignment="1">
      <alignment horizontal="left" vertical="center"/>
    </xf>
    <xf numFmtId="0" fontId="3" fillId="35" borderId="36" xfId="0" applyFont="1" applyFill="1" applyBorder="1" applyAlignment="1">
      <alignment horizontal="left" vertical="center"/>
    </xf>
    <xf numFmtId="0" fontId="5" fillId="35" borderId="0" xfId="0" applyFont="1" applyFill="1" applyBorder="1" applyAlignment="1">
      <alignment horizontal="left" vertical="center" wrapText="1"/>
    </xf>
    <xf numFmtId="0" fontId="0" fillId="0" borderId="0" xfId="0" applyAlignment="1">
      <alignment vertical="center" wrapText="1"/>
    </xf>
    <xf numFmtId="0" fontId="5" fillId="35" borderId="0" xfId="0" applyFont="1" applyFill="1" applyAlignment="1">
      <alignment horizontal="left" vertical="center" wrapText="1"/>
    </xf>
    <xf numFmtId="0" fontId="3" fillId="35" borderId="0" xfId="0" applyFont="1" applyFill="1" applyBorder="1" applyAlignment="1">
      <alignment horizontal="left" vertical="center"/>
    </xf>
    <xf numFmtId="0" fontId="3" fillId="35" borderId="37" xfId="0" applyFont="1" applyFill="1" applyBorder="1" applyAlignment="1">
      <alignment horizontal="left" vertical="center"/>
    </xf>
    <xf numFmtId="0" fontId="2" fillId="35" borderId="0" xfId="0" applyFont="1" applyFill="1" applyBorder="1" applyAlignment="1">
      <alignment horizontal="right" vertical="center"/>
    </xf>
    <xf numFmtId="0" fontId="0" fillId="35" borderId="0" xfId="0" applyFill="1" applyAlignment="1">
      <alignment/>
    </xf>
    <xf numFmtId="49" fontId="14" fillId="35" borderId="0" xfId="0" applyNumberFormat="1" applyFont="1" applyFill="1" applyBorder="1" applyAlignment="1">
      <alignment horizontal="right" vertical="center"/>
    </xf>
    <xf numFmtId="0" fontId="0" fillId="0" borderId="0" xfId="0" applyAlignment="1">
      <alignment horizontal="right" vertical="center"/>
    </xf>
    <xf numFmtId="0" fontId="59" fillId="37" borderId="25" xfId="0" applyFont="1" applyFill="1" applyBorder="1" applyAlignment="1">
      <alignment horizontal="center" wrapText="1"/>
    </xf>
    <xf numFmtId="0" fontId="15" fillId="0" borderId="25" xfId="0" applyFont="1" applyBorder="1" applyAlignment="1">
      <alignment wrapText="1"/>
    </xf>
    <xf numFmtId="15" fontId="3" fillId="35" borderId="13" xfId="0" applyNumberFormat="1" applyFont="1" applyFill="1" applyBorder="1" applyAlignment="1" applyProtection="1">
      <alignment horizontal="right" vertical="center"/>
      <protection locked="0"/>
    </xf>
    <xf numFmtId="0" fontId="0" fillId="0" borderId="38" xfId="0" applyBorder="1" applyAlignment="1">
      <alignment horizontal="right" vertical="center"/>
    </xf>
    <xf numFmtId="0" fontId="0" fillId="0" borderId="39" xfId="0" applyBorder="1" applyAlignment="1">
      <alignment horizontal="right" vertical="center"/>
    </xf>
    <xf numFmtId="0" fontId="11" fillId="35" borderId="0" xfId="0" applyFont="1" applyFill="1" applyBorder="1" applyAlignment="1">
      <alignment horizontal="right" vertical="center"/>
    </xf>
    <xf numFmtId="0" fontId="3" fillId="35" borderId="12" xfId="0" applyFont="1" applyFill="1" applyBorder="1" applyAlignment="1" applyProtection="1">
      <alignment horizontal="right" vertical="center" wrapText="1"/>
      <protection locked="0"/>
    </xf>
    <xf numFmtId="0" fontId="3" fillId="35" borderId="18" xfId="0" applyFont="1" applyFill="1" applyBorder="1" applyAlignment="1" applyProtection="1">
      <alignment horizontal="right" vertical="center" wrapText="1"/>
      <protection locked="0"/>
    </xf>
    <xf numFmtId="15" fontId="3" fillId="35" borderId="40" xfId="0" applyNumberFormat="1" applyFont="1" applyFill="1" applyBorder="1" applyAlignment="1" applyProtection="1">
      <alignment horizontal="right" vertical="center"/>
      <protection locked="0"/>
    </xf>
    <xf numFmtId="0" fontId="0" fillId="0" borderId="41" xfId="0" applyBorder="1" applyAlignment="1">
      <alignment horizontal="right" vertical="center"/>
    </xf>
    <xf numFmtId="0" fontId="0" fillId="0" borderId="42" xfId="0" applyBorder="1" applyAlignment="1">
      <alignment horizontal="right" vertical="center"/>
    </xf>
    <xf numFmtId="0" fontId="9" fillId="35" borderId="0" xfId="0" applyFont="1" applyFill="1" applyAlignment="1">
      <alignment horizontal="left" vertical="center" wrapText="1"/>
    </xf>
    <xf numFmtId="0" fontId="0" fillId="0" borderId="0" xfId="0" applyAlignment="1">
      <alignment/>
    </xf>
    <xf numFmtId="0" fontId="8" fillId="35" borderId="0" xfId="0" applyFont="1" applyFill="1" applyAlignment="1">
      <alignment horizontal="left" vertical="center" wrapText="1"/>
    </xf>
    <xf numFmtId="0" fontId="0" fillId="0" borderId="0" xfId="0" applyAlignment="1">
      <alignment wrapText="1"/>
    </xf>
    <xf numFmtId="0" fontId="3" fillId="35" borderId="0" xfId="0" applyFont="1" applyFill="1" applyBorder="1" applyAlignment="1">
      <alignment horizontal="right"/>
    </xf>
    <xf numFmtId="0" fontId="10" fillId="35" borderId="0" xfId="0" applyFont="1" applyFill="1" applyAlignment="1">
      <alignment horizontal="left" vertical="center" wrapText="1"/>
    </xf>
    <xf numFmtId="0" fontId="2" fillId="0" borderId="19" xfId="0" applyFont="1" applyFill="1" applyBorder="1" applyAlignment="1">
      <alignment horizontal="right" vertical="center"/>
    </xf>
    <xf numFmtId="0" fontId="0" fillId="0" borderId="19" xfId="0" applyBorder="1" applyAlignment="1">
      <alignment horizontal="right" vertical="center"/>
    </xf>
    <xf numFmtId="0" fontId="0"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right"/>
    </xf>
    <xf numFmtId="0" fontId="1" fillId="0" borderId="0" xfId="0" applyFont="1" applyFill="1" applyBorder="1" applyAlignment="1">
      <alignment horizontal="center" wrapText="1"/>
    </xf>
    <xf numFmtId="0" fontId="3" fillId="0" borderId="12" xfId="0" applyFont="1" applyFill="1" applyBorder="1" applyAlignment="1" applyProtection="1">
      <alignment horizontal="right" vertical="center" wrapText="1"/>
      <protection locked="0"/>
    </xf>
    <xf numFmtId="15" fontId="3" fillId="0" borderId="12" xfId="0" applyNumberFormat="1" applyFont="1" applyFill="1" applyBorder="1" applyAlignment="1" applyProtection="1">
      <alignment horizontal="right" vertical="center"/>
      <protection locked="0"/>
    </xf>
    <xf numFmtId="0" fontId="3" fillId="0" borderId="0" xfId="0" applyFont="1" applyFill="1" applyBorder="1" applyAlignment="1">
      <alignment horizontal="right"/>
    </xf>
    <xf numFmtId="0" fontId="0" fillId="0" borderId="0" xfId="0" applyFill="1" applyBorder="1" applyAlignment="1">
      <alignment/>
    </xf>
    <xf numFmtId="0" fontId="3" fillId="35" borderId="0"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190500</xdr:rowOff>
    </xdr:from>
    <xdr:to>
      <xdr:col>5</xdr:col>
      <xdr:colOff>619125</xdr:colOff>
      <xdr:row>3</xdr:row>
      <xdr:rowOff>133350</xdr:rowOff>
    </xdr:to>
    <xdr:pic>
      <xdr:nvPicPr>
        <xdr:cNvPr id="1" name="Picture 2"/>
        <xdr:cNvPicPr preferRelativeResize="1">
          <a:picLocks noChangeAspect="1"/>
        </xdr:cNvPicPr>
      </xdr:nvPicPr>
      <xdr:blipFill>
        <a:blip r:embed="rId1"/>
        <a:stretch>
          <a:fillRect/>
        </a:stretch>
      </xdr:blipFill>
      <xdr:spPr>
        <a:xfrm>
          <a:off x="514350" y="190500"/>
          <a:ext cx="69056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3076575</xdr:colOff>
      <xdr:row>0</xdr:row>
      <xdr:rowOff>9525</xdr:rowOff>
    </xdr:from>
    <xdr:to>
      <xdr:col>6</xdr:col>
      <xdr:colOff>2781300</xdr:colOff>
      <xdr:row>0</xdr:row>
      <xdr:rowOff>1609725</xdr:rowOff>
    </xdr:to>
    <xdr:pic>
      <xdr:nvPicPr>
        <xdr:cNvPr id="1" name="Picture 1"/>
        <xdr:cNvPicPr preferRelativeResize="1">
          <a:picLocks noChangeAspect="1"/>
        </xdr:cNvPicPr>
      </xdr:nvPicPr>
      <xdr:blipFill>
        <a:blip r:embed="rId1"/>
        <a:srcRect r="-13" b="30302"/>
        <a:stretch>
          <a:fillRect/>
        </a:stretch>
      </xdr:blipFill>
      <xdr:spPr>
        <a:xfrm>
          <a:off x="3562350" y="9525"/>
          <a:ext cx="569595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262"/>
  <sheetViews>
    <sheetView tabSelected="1" view="pageBreakPreview" zoomScale="75" zoomScaleNormal="75" zoomScaleSheetLayoutView="75" zoomScalePageLayoutView="0" workbookViewId="0" topLeftCell="A58">
      <selection activeCell="B60" sqref="B60"/>
    </sheetView>
  </sheetViews>
  <sheetFormatPr defaultColWidth="9.00390625" defaultRowHeight="12.75"/>
  <cols>
    <col min="1" max="1" width="7.28125" style="99" customWidth="1"/>
    <col min="2" max="2" width="51.00390625" style="99" customWidth="1"/>
    <col min="3" max="5" width="14.57421875" style="102" customWidth="1"/>
    <col min="6" max="6" width="14.57421875" style="91" customWidth="1"/>
    <col min="7" max="7" width="2.7109375" style="99" customWidth="1"/>
    <col min="8" max="8" width="7.140625" style="144" customWidth="1"/>
    <col min="9" max="9" width="53.140625" style="99" customWidth="1"/>
    <col min="10" max="13" width="14.57421875" style="102" customWidth="1"/>
    <col min="14" max="15" width="9.00390625" style="103" customWidth="1"/>
    <col min="16" max="16384" width="9.00390625" style="99" customWidth="1"/>
  </cols>
  <sheetData>
    <row r="1" spans="1:12" ht="75.75" customHeight="1">
      <c r="A1" s="197"/>
      <c r="B1" s="157"/>
      <c r="C1" s="157"/>
      <c r="D1" s="157"/>
      <c r="E1" s="157"/>
      <c r="F1" s="157"/>
      <c r="G1" s="157"/>
      <c r="H1" s="157"/>
      <c r="I1" s="157"/>
      <c r="J1" s="157"/>
      <c r="K1" s="100"/>
      <c r="L1" s="101"/>
    </row>
    <row r="2" spans="2:15" s="104" customFormat="1" ht="21" customHeight="1">
      <c r="B2" s="105"/>
      <c r="C2" s="106"/>
      <c r="D2" s="106"/>
      <c r="E2" s="106"/>
      <c r="F2" s="158"/>
      <c r="G2" s="106"/>
      <c r="H2" s="106"/>
      <c r="J2" s="159"/>
      <c r="K2" s="159"/>
      <c r="L2" s="159"/>
      <c r="M2" s="107"/>
      <c r="N2" s="108"/>
      <c r="O2" s="108"/>
    </row>
    <row r="3" spans="1:15" s="104" customFormat="1" ht="21" customHeight="1">
      <c r="A3" s="151"/>
      <c r="C3" s="207"/>
      <c r="D3" s="208"/>
      <c r="E3" s="208"/>
      <c r="F3" s="208"/>
      <c r="G3" s="106"/>
      <c r="H3" s="106"/>
      <c r="J3" s="159"/>
      <c r="K3" s="159"/>
      <c r="L3" s="159"/>
      <c r="M3" s="107"/>
      <c r="N3" s="108"/>
      <c r="O3" s="108"/>
    </row>
    <row r="4" spans="1:15" s="104" customFormat="1" ht="21" customHeight="1">
      <c r="A4" s="152"/>
      <c r="C4" s="153"/>
      <c r="D4" s="153"/>
      <c r="E4" s="153"/>
      <c r="F4" s="154"/>
      <c r="G4" s="106"/>
      <c r="H4" s="106"/>
      <c r="J4" s="155"/>
      <c r="K4" s="155"/>
      <c r="L4" s="155"/>
      <c r="M4" s="107"/>
      <c r="N4" s="108"/>
      <c r="O4" s="108"/>
    </row>
    <row r="5" spans="1:13" ht="31.5" customHeight="1">
      <c r="A5" s="209" t="s">
        <v>0</v>
      </c>
      <c r="B5" s="210"/>
      <c r="C5" s="210"/>
      <c r="D5" s="210"/>
      <c r="E5" s="210"/>
      <c r="F5" s="210"/>
      <c r="G5" s="156"/>
      <c r="H5" s="156"/>
      <c r="I5" s="156"/>
      <c r="J5" s="156"/>
      <c r="K5" s="156"/>
      <c r="L5" s="156"/>
      <c r="M5" s="156"/>
    </row>
    <row r="6" spans="1:8" ht="21.75" customHeight="1">
      <c r="A6" s="109" t="s">
        <v>1</v>
      </c>
      <c r="B6" s="110"/>
      <c r="C6" s="215"/>
      <c r="D6" s="215"/>
      <c r="E6" s="215"/>
      <c r="F6" s="215"/>
      <c r="G6" s="111"/>
      <c r="H6" s="112"/>
    </row>
    <row r="7" spans="1:8" ht="21.75" customHeight="1">
      <c r="A7" s="113" t="s">
        <v>3</v>
      </c>
      <c r="B7" s="114"/>
      <c r="C7" s="215"/>
      <c r="D7" s="215"/>
      <c r="E7" s="215"/>
      <c r="F7" s="215"/>
      <c r="G7" s="111"/>
      <c r="H7" s="112"/>
    </row>
    <row r="8" spans="1:8" ht="21.75" customHeight="1">
      <c r="A8" s="161"/>
      <c r="B8" s="162"/>
      <c r="C8" s="216"/>
      <c r="D8" s="216"/>
      <c r="E8" s="216"/>
      <c r="F8" s="216"/>
      <c r="G8" s="111"/>
      <c r="H8" s="112"/>
    </row>
    <row r="9" spans="1:13" ht="21.75" customHeight="1">
      <c r="A9" s="163" t="s">
        <v>6</v>
      </c>
      <c r="B9" s="164"/>
      <c r="C9" s="165"/>
      <c r="D9" s="165"/>
      <c r="E9" s="166"/>
      <c r="F9" s="167"/>
      <c r="G9" s="111"/>
      <c r="H9" s="112"/>
      <c r="J9" s="99"/>
      <c r="K9" s="99"/>
      <c r="L9" s="99"/>
      <c r="M9" s="99"/>
    </row>
    <row r="10" spans="1:13" ht="21.75" customHeight="1">
      <c r="A10" s="168" t="s">
        <v>2</v>
      </c>
      <c r="B10" s="149"/>
      <c r="C10" s="211"/>
      <c r="D10" s="212"/>
      <c r="E10" s="212"/>
      <c r="F10" s="213"/>
      <c r="G10" s="111"/>
      <c r="H10" s="112"/>
      <c r="I10" s="119"/>
      <c r="J10" s="160"/>
      <c r="K10" s="160"/>
      <c r="L10" s="160"/>
      <c r="M10" s="160"/>
    </row>
    <row r="11" spans="1:13" ht="21.75" customHeight="1">
      <c r="A11" s="168" t="s">
        <v>4</v>
      </c>
      <c r="B11" s="149"/>
      <c r="C11" s="211"/>
      <c r="D11" s="212"/>
      <c r="E11" s="212"/>
      <c r="F11" s="213"/>
      <c r="G11" s="111"/>
      <c r="H11" s="112"/>
      <c r="I11" s="119"/>
      <c r="J11" s="160"/>
      <c r="K11" s="160"/>
      <c r="L11" s="160"/>
      <c r="M11" s="160"/>
    </row>
    <row r="12" spans="1:13" ht="21.75" customHeight="1">
      <c r="A12" s="168" t="s">
        <v>5</v>
      </c>
      <c r="B12" s="149"/>
      <c r="C12" s="211"/>
      <c r="D12" s="212"/>
      <c r="E12" s="212"/>
      <c r="F12" s="213"/>
      <c r="G12" s="111"/>
      <c r="H12" s="112"/>
      <c r="I12" s="119"/>
      <c r="J12" s="160"/>
      <c r="K12" s="160"/>
      <c r="L12" s="160"/>
      <c r="M12" s="160"/>
    </row>
    <row r="13" spans="1:13" ht="21.75" customHeight="1">
      <c r="A13" s="169" t="s">
        <v>7</v>
      </c>
      <c r="B13" s="170"/>
      <c r="C13" s="217"/>
      <c r="D13" s="218"/>
      <c r="E13" s="218"/>
      <c r="F13" s="219"/>
      <c r="G13" s="111"/>
      <c r="H13" s="112"/>
      <c r="I13" s="119"/>
      <c r="J13" s="160"/>
      <c r="K13" s="160"/>
      <c r="L13" s="160"/>
      <c r="M13" s="160"/>
    </row>
    <row r="14" spans="1:13" ht="6" customHeight="1">
      <c r="A14" s="115"/>
      <c r="B14" s="116"/>
      <c r="C14" s="117"/>
      <c r="D14" s="117"/>
      <c r="E14" s="117"/>
      <c r="F14" s="118"/>
      <c r="G14" s="111"/>
      <c r="H14" s="112"/>
      <c r="I14" s="119"/>
      <c r="J14" s="120"/>
      <c r="K14" s="120"/>
      <c r="L14" s="117"/>
      <c r="M14" s="120"/>
    </row>
    <row r="15" spans="1:7" ht="52.5" customHeight="1">
      <c r="A15" s="121" t="s">
        <v>8</v>
      </c>
      <c r="B15" s="122" t="s">
        <v>9</v>
      </c>
      <c r="C15" s="150" t="s">
        <v>235</v>
      </c>
      <c r="D15" s="150" t="s">
        <v>236</v>
      </c>
      <c r="E15" s="150" t="s">
        <v>231</v>
      </c>
      <c r="F15" s="123" t="s">
        <v>230</v>
      </c>
      <c r="G15" s="111"/>
    </row>
    <row r="16" spans="1:7" ht="15" customHeight="1">
      <c r="A16" s="124"/>
      <c r="B16" s="125" t="s">
        <v>10</v>
      </c>
      <c r="C16" s="126">
        <f>SUM(D16*100/115)</f>
        <v>2.1739130434782608</v>
      </c>
      <c r="D16" s="126">
        <v>2.5</v>
      </c>
      <c r="E16" s="126">
        <v>10</v>
      </c>
      <c r="F16" s="127">
        <f aca="true" t="shared" si="0" ref="F16:F47">SUM(A16*D16)</f>
        <v>0</v>
      </c>
      <c r="G16" s="128"/>
    </row>
    <row r="17" spans="1:7" ht="15" customHeight="1">
      <c r="A17" s="124"/>
      <c r="B17" s="125" t="s">
        <v>12</v>
      </c>
      <c r="C17" s="126">
        <f aca="true" t="shared" si="1" ref="C17:C80">SUM(D17*100/115)</f>
        <v>3.0434782608695654</v>
      </c>
      <c r="D17" s="126">
        <v>3.5</v>
      </c>
      <c r="E17" s="126">
        <v>30</v>
      </c>
      <c r="F17" s="127">
        <f t="shared" si="0"/>
        <v>0</v>
      </c>
      <c r="G17" s="128"/>
    </row>
    <row r="18" spans="1:7" ht="15" customHeight="1">
      <c r="A18" s="124"/>
      <c r="B18" s="125" t="s">
        <v>14</v>
      </c>
      <c r="C18" s="126">
        <f t="shared" si="1"/>
        <v>2.608695652173913</v>
      </c>
      <c r="D18" s="126">
        <v>3</v>
      </c>
      <c r="E18" s="126">
        <v>15</v>
      </c>
      <c r="F18" s="127">
        <f t="shared" si="0"/>
        <v>0</v>
      </c>
      <c r="G18" s="128"/>
    </row>
    <row r="19" spans="1:7" ht="15" customHeight="1">
      <c r="A19" s="124"/>
      <c r="B19" s="125" t="s">
        <v>16</v>
      </c>
      <c r="C19" s="126">
        <f t="shared" si="1"/>
        <v>2.608695652173913</v>
      </c>
      <c r="D19" s="126">
        <v>3</v>
      </c>
      <c r="E19" s="130">
        <v>10</v>
      </c>
      <c r="F19" s="127">
        <f t="shared" si="0"/>
        <v>0</v>
      </c>
      <c r="G19" s="131"/>
    </row>
    <row r="20" spans="1:7" ht="15" customHeight="1">
      <c r="A20" s="124"/>
      <c r="B20" s="125" t="s">
        <v>18</v>
      </c>
      <c r="C20" s="126">
        <f t="shared" si="1"/>
        <v>4.3478260869565215</v>
      </c>
      <c r="D20" s="126">
        <v>5</v>
      </c>
      <c r="E20" s="126">
        <v>25</v>
      </c>
      <c r="F20" s="127">
        <f t="shared" si="0"/>
        <v>0</v>
      </c>
      <c r="G20" s="132"/>
    </row>
    <row r="21" spans="1:7" ht="15" customHeight="1">
      <c r="A21" s="124"/>
      <c r="B21" s="125" t="s">
        <v>20</v>
      </c>
      <c r="C21" s="126">
        <f t="shared" si="1"/>
        <v>3.9130434782608696</v>
      </c>
      <c r="D21" s="126">
        <v>4.5</v>
      </c>
      <c r="E21" s="126">
        <v>30</v>
      </c>
      <c r="F21" s="127">
        <f t="shared" si="0"/>
        <v>0</v>
      </c>
      <c r="G21" s="132"/>
    </row>
    <row r="22" spans="1:7" ht="15">
      <c r="A22" s="124"/>
      <c r="B22" s="125" t="s">
        <v>22</v>
      </c>
      <c r="C22" s="126">
        <f t="shared" si="1"/>
        <v>6.956521739130435</v>
      </c>
      <c r="D22" s="126">
        <v>8</v>
      </c>
      <c r="E22" s="129">
        <v>40</v>
      </c>
      <c r="F22" s="127">
        <f t="shared" si="0"/>
        <v>0</v>
      </c>
      <c r="G22" s="131"/>
    </row>
    <row r="23" spans="1:7" ht="15">
      <c r="A23" s="124"/>
      <c r="B23" s="125" t="s">
        <v>24</v>
      </c>
      <c r="C23" s="126">
        <f t="shared" si="1"/>
        <v>3.9130434782608696</v>
      </c>
      <c r="D23" s="126">
        <v>4.5</v>
      </c>
      <c r="E23" s="130">
        <v>45</v>
      </c>
      <c r="F23" s="127">
        <f t="shared" si="0"/>
        <v>0</v>
      </c>
      <c r="G23" s="131"/>
    </row>
    <row r="24" spans="1:7" ht="15">
      <c r="A24" s="124"/>
      <c r="B24" s="125" t="s">
        <v>26</v>
      </c>
      <c r="C24" s="126">
        <f t="shared" si="1"/>
        <v>3.9130434782608696</v>
      </c>
      <c r="D24" s="126">
        <v>4.5</v>
      </c>
      <c r="E24" s="130">
        <v>35</v>
      </c>
      <c r="F24" s="127">
        <f t="shared" si="0"/>
        <v>0</v>
      </c>
      <c r="G24" s="128"/>
    </row>
    <row r="25" spans="1:7" ht="15">
      <c r="A25" s="124"/>
      <c r="B25" s="125" t="s">
        <v>28</v>
      </c>
      <c r="C25" s="126">
        <f t="shared" si="1"/>
        <v>3.0434782608695654</v>
      </c>
      <c r="D25" s="126">
        <v>3.5</v>
      </c>
      <c r="E25" s="126">
        <v>15</v>
      </c>
      <c r="F25" s="127">
        <f t="shared" si="0"/>
        <v>0</v>
      </c>
      <c r="G25" s="128"/>
    </row>
    <row r="26" spans="1:7" ht="15">
      <c r="A26" s="124"/>
      <c r="B26" s="125" t="s">
        <v>30</v>
      </c>
      <c r="C26" s="126">
        <f t="shared" si="1"/>
        <v>2.608695652173913</v>
      </c>
      <c r="D26" s="126">
        <v>3</v>
      </c>
      <c r="E26" s="129">
        <v>10</v>
      </c>
      <c r="F26" s="127">
        <f t="shared" si="0"/>
        <v>0</v>
      </c>
      <c r="G26" s="128"/>
    </row>
    <row r="27" spans="1:7" ht="15">
      <c r="A27" s="124"/>
      <c r="B27" s="125" t="s">
        <v>32</v>
      </c>
      <c r="C27" s="126">
        <f t="shared" si="1"/>
        <v>1.7391304347826086</v>
      </c>
      <c r="D27" s="126">
        <v>2</v>
      </c>
      <c r="E27" s="129">
        <v>10</v>
      </c>
      <c r="F27" s="127">
        <f t="shared" si="0"/>
        <v>0</v>
      </c>
      <c r="G27" s="128"/>
    </row>
    <row r="28" spans="1:7" ht="15">
      <c r="A28" s="124"/>
      <c r="B28" s="125" t="s">
        <v>247</v>
      </c>
      <c r="C28" s="126">
        <v>2.17</v>
      </c>
      <c r="D28" s="126">
        <v>3.5</v>
      </c>
      <c r="E28" s="129">
        <v>20</v>
      </c>
      <c r="F28" s="127">
        <f t="shared" si="0"/>
        <v>0</v>
      </c>
      <c r="G28" s="128"/>
    </row>
    <row r="29" spans="1:7" ht="15">
      <c r="A29" s="124"/>
      <c r="B29" s="125" t="s">
        <v>36</v>
      </c>
      <c r="C29" s="126">
        <f t="shared" si="1"/>
        <v>2.1739130434782608</v>
      </c>
      <c r="D29" s="126">
        <v>2.5</v>
      </c>
      <c r="E29" s="126">
        <v>10</v>
      </c>
      <c r="F29" s="127">
        <f t="shared" si="0"/>
        <v>0</v>
      </c>
      <c r="G29" s="128"/>
    </row>
    <row r="30" spans="1:7" ht="15">
      <c r="A30" s="124"/>
      <c r="B30" s="125" t="s">
        <v>38</v>
      </c>
      <c r="C30" s="126">
        <f t="shared" si="1"/>
        <v>2.608695652173913</v>
      </c>
      <c r="D30" s="126">
        <v>3</v>
      </c>
      <c r="E30" s="130">
        <v>10</v>
      </c>
      <c r="F30" s="127">
        <f t="shared" si="0"/>
        <v>0</v>
      </c>
      <c r="G30" s="128"/>
    </row>
    <row r="31" spans="1:7" ht="15">
      <c r="A31" s="124"/>
      <c r="B31" s="125" t="s">
        <v>40</v>
      </c>
      <c r="C31" s="126">
        <f t="shared" si="1"/>
        <v>2.608695652173913</v>
      </c>
      <c r="D31" s="126">
        <v>3</v>
      </c>
      <c r="E31" s="130">
        <v>10</v>
      </c>
      <c r="F31" s="127">
        <f t="shared" si="0"/>
        <v>0</v>
      </c>
      <c r="G31" s="128"/>
    </row>
    <row r="32" spans="1:7" ht="15">
      <c r="A32" s="124"/>
      <c r="B32" s="125" t="s">
        <v>42</v>
      </c>
      <c r="C32" s="126">
        <f t="shared" si="1"/>
        <v>2.608695652173913</v>
      </c>
      <c r="D32" s="126">
        <v>3</v>
      </c>
      <c r="E32" s="130">
        <v>10</v>
      </c>
      <c r="F32" s="127">
        <f t="shared" si="0"/>
        <v>0</v>
      </c>
      <c r="G32" s="128"/>
    </row>
    <row r="33" spans="1:7" ht="15">
      <c r="A33" s="124"/>
      <c r="B33" s="125" t="s">
        <v>44</v>
      </c>
      <c r="C33" s="126">
        <f t="shared" si="1"/>
        <v>2.608695652173913</v>
      </c>
      <c r="D33" s="126">
        <v>3</v>
      </c>
      <c r="E33" s="129">
        <v>10</v>
      </c>
      <c r="F33" s="127">
        <f t="shared" si="0"/>
        <v>0</v>
      </c>
      <c r="G33" s="128"/>
    </row>
    <row r="34" spans="1:7" ht="15">
      <c r="A34" s="124"/>
      <c r="B34" s="125" t="s">
        <v>46</v>
      </c>
      <c r="C34" s="126">
        <f t="shared" si="1"/>
        <v>2.608695652173913</v>
      </c>
      <c r="D34" s="126">
        <v>3</v>
      </c>
      <c r="E34" s="129">
        <v>10</v>
      </c>
      <c r="F34" s="127">
        <f t="shared" si="0"/>
        <v>0</v>
      </c>
      <c r="G34" s="128"/>
    </row>
    <row r="35" spans="1:7" ht="15">
      <c r="A35" s="124"/>
      <c r="B35" s="125" t="s">
        <v>48</v>
      </c>
      <c r="C35" s="126">
        <f t="shared" si="1"/>
        <v>2.608695652173913</v>
      </c>
      <c r="D35" s="126">
        <v>3</v>
      </c>
      <c r="E35" s="129">
        <v>10</v>
      </c>
      <c r="F35" s="127">
        <f t="shared" si="0"/>
        <v>0</v>
      </c>
      <c r="G35" s="128"/>
    </row>
    <row r="36" spans="1:7" ht="15">
      <c r="A36" s="124"/>
      <c r="B36" s="125" t="s">
        <v>50</v>
      </c>
      <c r="C36" s="126">
        <f t="shared" si="1"/>
        <v>2.608695652173913</v>
      </c>
      <c r="D36" s="126">
        <v>3</v>
      </c>
      <c r="E36" s="129">
        <v>10</v>
      </c>
      <c r="F36" s="127">
        <f t="shared" si="0"/>
        <v>0</v>
      </c>
      <c r="G36" s="128"/>
    </row>
    <row r="37" spans="1:7" ht="15">
      <c r="A37" s="124"/>
      <c r="B37" s="125" t="s">
        <v>52</v>
      </c>
      <c r="C37" s="126">
        <f t="shared" si="1"/>
        <v>2.608695652173913</v>
      </c>
      <c r="D37" s="126">
        <v>3</v>
      </c>
      <c r="E37" s="129">
        <v>10</v>
      </c>
      <c r="F37" s="127">
        <f t="shared" si="0"/>
        <v>0</v>
      </c>
      <c r="G37" s="128"/>
    </row>
    <row r="38" spans="1:7" ht="15" customHeight="1">
      <c r="A38" s="124"/>
      <c r="B38" s="125" t="s">
        <v>54</v>
      </c>
      <c r="C38" s="126">
        <f t="shared" si="1"/>
        <v>3.4782608695652173</v>
      </c>
      <c r="D38" s="126">
        <v>4</v>
      </c>
      <c r="E38" s="129">
        <v>30</v>
      </c>
      <c r="F38" s="127">
        <f t="shared" si="0"/>
        <v>0</v>
      </c>
      <c r="G38" s="133"/>
    </row>
    <row r="39" spans="1:7" ht="15" customHeight="1">
      <c r="A39" s="124"/>
      <c r="B39" s="125" t="s">
        <v>56</v>
      </c>
      <c r="C39" s="126">
        <f t="shared" si="1"/>
        <v>4.3478260869565215</v>
      </c>
      <c r="D39" s="126">
        <v>5</v>
      </c>
      <c r="E39" s="129">
        <v>35</v>
      </c>
      <c r="F39" s="127">
        <f t="shared" si="0"/>
        <v>0</v>
      </c>
      <c r="G39" s="128"/>
    </row>
    <row r="40" spans="1:7" ht="15" customHeight="1">
      <c r="A40" s="124"/>
      <c r="B40" s="125" t="s">
        <v>58</v>
      </c>
      <c r="C40" s="126">
        <f t="shared" si="1"/>
        <v>2.608695652173913</v>
      </c>
      <c r="D40" s="126">
        <v>3</v>
      </c>
      <c r="E40" s="129">
        <v>20</v>
      </c>
      <c r="F40" s="127">
        <f t="shared" si="0"/>
        <v>0</v>
      </c>
      <c r="G40" s="128"/>
    </row>
    <row r="41" spans="1:7" ht="15" customHeight="1">
      <c r="A41" s="124"/>
      <c r="B41" s="125" t="s">
        <v>59</v>
      </c>
      <c r="C41" s="126">
        <f t="shared" si="1"/>
        <v>2.1739130434782608</v>
      </c>
      <c r="D41" s="126">
        <v>2.5</v>
      </c>
      <c r="E41" s="129">
        <v>10</v>
      </c>
      <c r="F41" s="127">
        <f t="shared" si="0"/>
        <v>0</v>
      </c>
      <c r="G41" s="131"/>
    </row>
    <row r="42" spans="1:7" ht="15">
      <c r="A42" s="124"/>
      <c r="B42" s="125" t="s">
        <v>61</v>
      </c>
      <c r="C42" s="126">
        <f t="shared" si="1"/>
        <v>2.608695652173913</v>
      </c>
      <c r="D42" s="126">
        <v>3</v>
      </c>
      <c r="E42" s="129">
        <v>10</v>
      </c>
      <c r="F42" s="127">
        <f t="shared" si="0"/>
        <v>0</v>
      </c>
      <c r="G42" s="128"/>
    </row>
    <row r="43" spans="1:7" ht="15">
      <c r="A43" s="124"/>
      <c r="B43" s="125" t="s">
        <v>63</v>
      </c>
      <c r="C43" s="126">
        <f t="shared" si="1"/>
        <v>13.043478260869565</v>
      </c>
      <c r="D43" s="126">
        <v>15</v>
      </c>
      <c r="E43" s="130">
        <v>25</v>
      </c>
      <c r="F43" s="127">
        <f t="shared" si="0"/>
        <v>0</v>
      </c>
      <c r="G43" s="128"/>
    </row>
    <row r="44" spans="1:7" ht="15">
      <c r="A44" s="124"/>
      <c r="B44" s="125" t="s">
        <v>65</v>
      </c>
      <c r="C44" s="126">
        <f t="shared" si="1"/>
        <v>2.608695652173913</v>
      </c>
      <c r="D44" s="126">
        <v>3</v>
      </c>
      <c r="E44" s="130">
        <v>10</v>
      </c>
      <c r="F44" s="127">
        <f t="shared" si="0"/>
        <v>0</v>
      </c>
      <c r="G44" s="128"/>
    </row>
    <row r="45" spans="1:7" ht="15">
      <c r="A45" s="124"/>
      <c r="B45" s="125" t="s">
        <v>67</v>
      </c>
      <c r="C45" s="126">
        <f t="shared" si="1"/>
        <v>13.043478260869565</v>
      </c>
      <c r="D45" s="126">
        <v>15</v>
      </c>
      <c r="E45" s="129">
        <v>25</v>
      </c>
      <c r="F45" s="127">
        <f t="shared" si="0"/>
        <v>0</v>
      </c>
      <c r="G45" s="128"/>
    </row>
    <row r="46" spans="1:7" ht="15">
      <c r="A46" s="124"/>
      <c r="B46" s="125" t="s">
        <v>69</v>
      </c>
      <c r="C46" s="126">
        <f t="shared" si="1"/>
        <v>4.3478260869565215</v>
      </c>
      <c r="D46" s="126">
        <v>5</v>
      </c>
      <c r="E46" s="129">
        <v>15</v>
      </c>
      <c r="F46" s="127">
        <f t="shared" si="0"/>
        <v>0</v>
      </c>
      <c r="G46" s="128"/>
    </row>
    <row r="47" spans="1:7" ht="15">
      <c r="A47" s="124"/>
      <c r="B47" s="125" t="s">
        <v>71</v>
      </c>
      <c r="C47" s="126">
        <f t="shared" si="1"/>
        <v>2.608695652173913</v>
      </c>
      <c r="D47" s="126">
        <v>3</v>
      </c>
      <c r="E47" s="129">
        <v>10</v>
      </c>
      <c r="F47" s="127">
        <f t="shared" si="0"/>
        <v>0</v>
      </c>
      <c r="G47" s="128"/>
    </row>
    <row r="48" spans="1:7" ht="15">
      <c r="A48" s="124"/>
      <c r="B48" s="125" t="s">
        <v>73</v>
      </c>
      <c r="C48" s="126">
        <f t="shared" si="1"/>
        <v>4.3478260869565215</v>
      </c>
      <c r="D48" s="126">
        <v>5</v>
      </c>
      <c r="E48" s="129">
        <v>25</v>
      </c>
      <c r="F48" s="127">
        <f aca="true" t="shared" si="2" ref="F48:F79">SUM(A48*D48)</f>
        <v>0</v>
      </c>
      <c r="G48" s="128"/>
    </row>
    <row r="49" spans="1:7" ht="15">
      <c r="A49" s="124"/>
      <c r="B49" s="125" t="s">
        <v>75</v>
      </c>
      <c r="C49" s="126">
        <f t="shared" si="1"/>
        <v>4.3478260869565215</v>
      </c>
      <c r="D49" s="126">
        <v>5</v>
      </c>
      <c r="E49" s="129">
        <v>20</v>
      </c>
      <c r="F49" s="127">
        <f t="shared" si="2"/>
        <v>0</v>
      </c>
      <c r="G49" s="128"/>
    </row>
    <row r="50" spans="1:7" ht="15" customHeight="1">
      <c r="A50" s="124"/>
      <c r="B50" s="125" t="s">
        <v>77</v>
      </c>
      <c r="C50" s="126">
        <f t="shared" si="1"/>
        <v>60.869565217391305</v>
      </c>
      <c r="D50" s="126">
        <v>70</v>
      </c>
      <c r="E50" s="130">
        <v>120</v>
      </c>
      <c r="F50" s="127">
        <f t="shared" si="2"/>
        <v>0</v>
      </c>
      <c r="G50" s="133"/>
    </row>
    <row r="51" spans="1:7" ht="15">
      <c r="A51" s="124"/>
      <c r="B51" s="125" t="s">
        <v>79</v>
      </c>
      <c r="C51" s="126">
        <f t="shared" si="1"/>
        <v>13.043478260869565</v>
      </c>
      <c r="D51" s="126">
        <v>15</v>
      </c>
      <c r="E51" s="129">
        <v>100</v>
      </c>
      <c r="F51" s="127">
        <f t="shared" si="2"/>
        <v>0</v>
      </c>
      <c r="G51" s="128"/>
    </row>
    <row r="52" spans="1:7" ht="15">
      <c r="A52" s="124"/>
      <c r="B52" s="125" t="s">
        <v>81</v>
      </c>
      <c r="C52" s="126">
        <f t="shared" si="1"/>
        <v>4.3478260869565215</v>
      </c>
      <c r="D52" s="126">
        <v>5</v>
      </c>
      <c r="E52" s="130">
        <v>35</v>
      </c>
      <c r="F52" s="127">
        <f t="shared" si="2"/>
        <v>0</v>
      </c>
      <c r="G52" s="128"/>
    </row>
    <row r="53" spans="1:7" ht="15" customHeight="1">
      <c r="A53" s="124"/>
      <c r="B53" s="125" t="s">
        <v>83</v>
      </c>
      <c r="C53" s="126">
        <f t="shared" si="1"/>
        <v>4.3478260869565215</v>
      </c>
      <c r="D53" s="126">
        <v>5</v>
      </c>
      <c r="E53" s="130">
        <v>20</v>
      </c>
      <c r="F53" s="127">
        <f t="shared" si="2"/>
        <v>0</v>
      </c>
      <c r="G53" s="128"/>
    </row>
    <row r="54" spans="1:7" ht="15" customHeight="1">
      <c r="A54" s="124"/>
      <c r="B54" s="125" t="s">
        <v>85</v>
      </c>
      <c r="C54" s="126">
        <f t="shared" si="1"/>
        <v>3.4782608695652173</v>
      </c>
      <c r="D54" s="126">
        <v>4</v>
      </c>
      <c r="E54" s="129">
        <v>20</v>
      </c>
      <c r="F54" s="127">
        <f t="shared" si="2"/>
        <v>0</v>
      </c>
      <c r="G54" s="128"/>
    </row>
    <row r="55" spans="1:7" ht="15">
      <c r="A55" s="124"/>
      <c r="B55" s="125" t="s">
        <v>87</v>
      </c>
      <c r="C55" s="126">
        <f t="shared" si="1"/>
        <v>3.0434782608695654</v>
      </c>
      <c r="D55" s="126">
        <v>3.5</v>
      </c>
      <c r="E55" s="130">
        <v>25</v>
      </c>
      <c r="F55" s="127">
        <f t="shared" si="2"/>
        <v>0</v>
      </c>
      <c r="G55" s="128"/>
    </row>
    <row r="56" spans="1:7" ht="15" customHeight="1">
      <c r="A56" s="124"/>
      <c r="B56" s="125" t="s">
        <v>89</v>
      </c>
      <c r="C56" s="126">
        <f t="shared" si="1"/>
        <v>5.217391304347826</v>
      </c>
      <c r="D56" s="126">
        <v>6</v>
      </c>
      <c r="E56" s="129">
        <v>45</v>
      </c>
      <c r="F56" s="127">
        <f t="shared" si="2"/>
        <v>0</v>
      </c>
      <c r="G56" s="131"/>
    </row>
    <row r="57" spans="1:7" ht="15">
      <c r="A57" s="124"/>
      <c r="B57" s="125" t="s">
        <v>91</v>
      </c>
      <c r="C57" s="126">
        <f t="shared" si="1"/>
        <v>3.4782608695652173</v>
      </c>
      <c r="D57" s="126">
        <v>4</v>
      </c>
      <c r="E57" s="129">
        <v>45</v>
      </c>
      <c r="F57" s="127">
        <f t="shared" si="2"/>
        <v>0</v>
      </c>
      <c r="G57" s="128"/>
    </row>
    <row r="58" spans="1:7" ht="15" customHeight="1">
      <c r="A58" s="124"/>
      <c r="B58" s="125" t="s">
        <v>93</v>
      </c>
      <c r="C58" s="126">
        <f t="shared" si="1"/>
        <v>3.4782608695652173</v>
      </c>
      <c r="D58" s="126">
        <v>4</v>
      </c>
      <c r="E58" s="129">
        <v>30</v>
      </c>
      <c r="F58" s="127">
        <f t="shared" si="2"/>
        <v>0</v>
      </c>
      <c r="G58" s="131"/>
    </row>
    <row r="59" spans="1:7" ht="15" customHeight="1">
      <c r="A59" s="124"/>
      <c r="B59" s="125" t="s">
        <v>95</v>
      </c>
      <c r="C59" s="126">
        <f t="shared" si="1"/>
        <v>10.434782608695652</v>
      </c>
      <c r="D59" s="126">
        <v>12</v>
      </c>
      <c r="E59" s="129">
        <v>45</v>
      </c>
      <c r="F59" s="127">
        <f t="shared" si="2"/>
        <v>0</v>
      </c>
      <c r="G59" s="131"/>
    </row>
    <row r="60" spans="1:7" ht="15" customHeight="1">
      <c r="A60" s="124"/>
      <c r="B60" s="125" t="s">
        <v>97</v>
      </c>
      <c r="C60" s="126">
        <f t="shared" si="1"/>
        <v>17.391304347826086</v>
      </c>
      <c r="D60" s="126">
        <v>20</v>
      </c>
      <c r="E60" s="126">
        <v>45</v>
      </c>
      <c r="F60" s="127">
        <f t="shared" si="2"/>
        <v>0</v>
      </c>
      <c r="G60" s="131"/>
    </row>
    <row r="61" spans="1:7" ht="15" customHeight="1">
      <c r="A61" s="124"/>
      <c r="B61" s="125" t="s">
        <v>99</v>
      </c>
      <c r="C61" s="126">
        <f t="shared" si="1"/>
        <v>21.73913043478261</v>
      </c>
      <c r="D61" s="126">
        <v>25</v>
      </c>
      <c r="E61" s="129">
        <v>45</v>
      </c>
      <c r="F61" s="127">
        <f t="shared" si="2"/>
        <v>0</v>
      </c>
      <c r="G61" s="131"/>
    </row>
    <row r="62" spans="1:7" ht="15" customHeight="1">
      <c r="A62" s="124"/>
      <c r="B62" s="125" t="s">
        <v>101</v>
      </c>
      <c r="C62" s="126">
        <f t="shared" si="1"/>
        <v>17.391304347826086</v>
      </c>
      <c r="D62" s="126">
        <v>20</v>
      </c>
      <c r="E62" s="130">
        <v>100</v>
      </c>
      <c r="F62" s="127">
        <f t="shared" si="2"/>
        <v>0</v>
      </c>
      <c r="G62" s="133"/>
    </row>
    <row r="63" spans="1:7" ht="15">
      <c r="A63" s="124"/>
      <c r="B63" s="125" t="s">
        <v>103</v>
      </c>
      <c r="C63" s="126">
        <f t="shared" si="1"/>
        <v>2.608695652173913</v>
      </c>
      <c r="D63" s="126">
        <v>3</v>
      </c>
      <c r="E63" s="130">
        <v>15</v>
      </c>
      <c r="F63" s="127">
        <f t="shared" si="2"/>
        <v>0</v>
      </c>
      <c r="G63" s="128"/>
    </row>
    <row r="64" spans="1:7" ht="15">
      <c r="A64" s="124"/>
      <c r="B64" s="125" t="s">
        <v>105</v>
      </c>
      <c r="C64" s="126">
        <f t="shared" si="1"/>
        <v>4.3478260869565215</v>
      </c>
      <c r="D64" s="126">
        <v>5</v>
      </c>
      <c r="E64" s="129">
        <v>15</v>
      </c>
      <c r="F64" s="127">
        <f t="shared" si="2"/>
        <v>0</v>
      </c>
      <c r="G64" s="128"/>
    </row>
    <row r="65" spans="1:7" ht="15" customHeight="1">
      <c r="A65" s="124"/>
      <c r="B65" s="125" t="s">
        <v>107</v>
      </c>
      <c r="C65" s="126">
        <f t="shared" si="1"/>
        <v>5.217391304347826</v>
      </c>
      <c r="D65" s="126">
        <v>6</v>
      </c>
      <c r="E65" s="130">
        <v>30</v>
      </c>
      <c r="F65" s="127">
        <f t="shared" si="2"/>
        <v>0</v>
      </c>
      <c r="G65" s="131"/>
    </row>
    <row r="66" spans="1:7" ht="15">
      <c r="A66" s="124"/>
      <c r="B66" s="125" t="s">
        <v>108</v>
      </c>
      <c r="C66" s="126">
        <f t="shared" si="1"/>
        <v>4.3478260869565215</v>
      </c>
      <c r="D66" s="126">
        <v>5</v>
      </c>
      <c r="E66" s="129">
        <v>10</v>
      </c>
      <c r="F66" s="127">
        <f t="shared" si="2"/>
        <v>0</v>
      </c>
      <c r="G66" s="128"/>
    </row>
    <row r="67" spans="1:7" ht="15" customHeight="1">
      <c r="A67" s="124"/>
      <c r="B67" s="125" t="s">
        <v>110</v>
      </c>
      <c r="C67" s="126">
        <f t="shared" si="1"/>
        <v>82.6086956521739</v>
      </c>
      <c r="D67" s="126">
        <v>95</v>
      </c>
      <c r="E67" s="130">
        <v>1500</v>
      </c>
      <c r="F67" s="127">
        <f t="shared" si="2"/>
        <v>0</v>
      </c>
      <c r="G67" s="128"/>
    </row>
    <row r="68" spans="1:7" ht="15" customHeight="1">
      <c r="A68" s="124"/>
      <c r="B68" s="125" t="s">
        <v>221</v>
      </c>
      <c r="C68" s="126">
        <f t="shared" si="1"/>
        <v>52.17391304347826</v>
      </c>
      <c r="D68" s="126">
        <v>60</v>
      </c>
      <c r="E68" s="129">
        <v>150</v>
      </c>
      <c r="F68" s="127">
        <f t="shared" si="2"/>
        <v>0</v>
      </c>
      <c r="G68" s="131"/>
    </row>
    <row r="69" spans="1:7" ht="15" customHeight="1">
      <c r="A69" s="124"/>
      <c r="B69" s="125" t="s">
        <v>113</v>
      </c>
      <c r="C69" s="126">
        <f t="shared" si="1"/>
        <v>73.91304347826087</v>
      </c>
      <c r="D69" s="126">
        <v>85</v>
      </c>
      <c r="E69" s="129">
        <v>350</v>
      </c>
      <c r="F69" s="127">
        <f t="shared" si="2"/>
        <v>0</v>
      </c>
      <c r="G69" s="131"/>
    </row>
    <row r="70" spans="1:7" ht="15" customHeight="1">
      <c r="A70" s="124"/>
      <c r="B70" s="125" t="s">
        <v>115</v>
      </c>
      <c r="C70" s="126">
        <f t="shared" si="1"/>
        <v>56.52173913043478</v>
      </c>
      <c r="D70" s="126">
        <v>65</v>
      </c>
      <c r="E70" s="129">
        <v>250</v>
      </c>
      <c r="F70" s="127">
        <f t="shared" si="2"/>
        <v>0</v>
      </c>
      <c r="G70" s="131"/>
    </row>
    <row r="71" spans="1:7" ht="15" customHeight="1">
      <c r="A71" s="124"/>
      <c r="B71" s="125" t="s">
        <v>117</v>
      </c>
      <c r="C71" s="126">
        <f t="shared" si="1"/>
        <v>26.08695652173913</v>
      </c>
      <c r="D71" s="126">
        <v>30</v>
      </c>
      <c r="E71" s="126">
        <v>150</v>
      </c>
      <c r="F71" s="127">
        <f t="shared" si="2"/>
        <v>0</v>
      </c>
      <c r="G71" s="128"/>
    </row>
    <row r="72" spans="1:7" ht="15" customHeight="1">
      <c r="A72" s="124"/>
      <c r="B72" s="125" t="s">
        <v>119</v>
      </c>
      <c r="C72" s="126">
        <f t="shared" si="1"/>
        <v>34.78260869565217</v>
      </c>
      <c r="D72" s="126">
        <v>40</v>
      </c>
      <c r="E72" s="126">
        <v>550</v>
      </c>
      <c r="F72" s="127">
        <f t="shared" si="2"/>
        <v>0</v>
      </c>
      <c r="G72" s="128"/>
    </row>
    <row r="73" spans="1:7" ht="15" customHeight="1">
      <c r="A73" s="124"/>
      <c r="B73" s="125" t="s">
        <v>121</v>
      </c>
      <c r="C73" s="126">
        <f t="shared" si="1"/>
        <v>12.608695652173912</v>
      </c>
      <c r="D73" s="126">
        <v>14.5</v>
      </c>
      <c r="E73" s="130">
        <v>100</v>
      </c>
      <c r="F73" s="127">
        <f t="shared" si="2"/>
        <v>0</v>
      </c>
      <c r="G73" s="128"/>
    </row>
    <row r="74" spans="1:7" ht="15" customHeight="1">
      <c r="A74" s="124"/>
      <c r="B74" s="125" t="s">
        <v>123</v>
      </c>
      <c r="C74" s="126">
        <f t="shared" si="1"/>
        <v>12.608695652173912</v>
      </c>
      <c r="D74" s="126">
        <v>14.5</v>
      </c>
      <c r="E74" s="130">
        <v>100</v>
      </c>
      <c r="F74" s="127">
        <f t="shared" si="2"/>
        <v>0</v>
      </c>
      <c r="G74" s="133"/>
    </row>
    <row r="75" spans="1:7" ht="15" customHeight="1">
      <c r="A75" s="124"/>
      <c r="B75" s="125" t="s">
        <v>125</v>
      </c>
      <c r="C75" s="126">
        <f t="shared" si="1"/>
        <v>82.6086956521739</v>
      </c>
      <c r="D75" s="126">
        <v>95</v>
      </c>
      <c r="E75" s="126">
        <v>1500</v>
      </c>
      <c r="F75" s="127">
        <f t="shared" si="2"/>
        <v>0</v>
      </c>
      <c r="G75" s="133"/>
    </row>
    <row r="76" spans="1:7" ht="15">
      <c r="A76" s="124"/>
      <c r="B76" s="125" t="s">
        <v>250</v>
      </c>
      <c r="C76" s="126">
        <v>217.39</v>
      </c>
      <c r="D76" s="126">
        <v>285</v>
      </c>
      <c r="E76" s="126">
        <v>2500</v>
      </c>
      <c r="F76" s="127">
        <f t="shared" si="2"/>
        <v>0</v>
      </c>
      <c r="G76" s="128"/>
    </row>
    <row r="77" spans="1:7" ht="15">
      <c r="A77" s="124"/>
      <c r="B77" s="125" t="s">
        <v>129</v>
      </c>
      <c r="C77" s="126">
        <f t="shared" si="1"/>
        <v>60.869565217391305</v>
      </c>
      <c r="D77" s="126">
        <v>70</v>
      </c>
      <c r="E77" s="130">
        <v>700</v>
      </c>
      <c r="F77" s="127">
        <f t="shared" si="2"/>
        <v>0</v>
      </c>
      <c r="G77" s="128"/>
    </row>
    <row r="78" spans="1:7" ht="15">
      <c r="A78" s="124"/>
      <c r="B78" s="125" t="s">
        <v>131</v>
      </c>
      <c r="C78" s="126">
        <f t="shared" si="1"/>
        <v>82.6086956521739</v>
      </c>
      <c r="D78" s="126">
        <v>95</v>
      </c>
      <c r="E78" s="130">
        <v>1800</v>
      </c>
      <c r="F78" s="127">
        <f t="shared" si="2"/>
        <v>0</v>
      </c>
      <c r="G78" s="128"/>
    </row>
    <row r="79" spans="1:7" ht="15">
      <c r="A79" s="124"/>
      <c r="B79" s="125" t="s">
        <v>133</v>
      </c>
      <c r="C79" s="126">
        <f t="shared" si="1"/>
        <v>43.47826086956522</v>
      </c>
      <c r="D79" s="126">
        <v>50</v>
      </c>
      <c r="E79" s="126">
        <v>100</v>
      </c>
      <c r="F79" s="127">
        <f t="shared" si="2"/>
        <v>0</v>
      </c>
      <c r="G79" s="128"/>
    </row>
    <row r="80" spans="1:7" ht="15">
      <c r="A80" s="124"/>
      <c r="B80" s="125" t="s">
        <v>134</v>
      </c>
      <c r="C80" s="126">
        <f t="shared" si="1"/>
        <v>117.3913043478261</v>
      </c>
      <c r="D80" s="126">
        <v>135</v>
      </c>
      <c r="E80" s="130">
        <v>500</v>
      </c>
      <c r="F80" s="127">
        <f aca="true" t="shared" si="3" ref="F80:F103">SUM(A80*D80)</f>
        <v>0</v>
      </c>
      <c r="G80" s="128"/>
    </row>
    <row r="81" spans="1:7" ht="15">
      <c r="A81" s="124"/>
      <c r="B81" s="125" t="s">
        <v>136</v>
      </c>
      <c r="C81" s="126">
        <f aca="true" t="shared" si="4" ref="C81:C103">SUM(D81*100/115)</f>
        <v>73.91304347826087</v>
      </c>
      <c r="D81" s="126">
        <v>85</v>
      </c>
      <c r="E81" s="130">
        <v>300</v>
      </c>
      <c r="F81" s="127">
        <f t="shared" si="3"/>
        <v>0</v>
      </c>
      <c r="G81" s="128"/>
    </row>
    <row r="82" spans="1:7" ht="15">
      <c r="A82" s="124"/>
      <c r="B82" s="125" t="s">
        <v>138</v>
      </c>
      <c r="C82" s="126">
        <f t="shared" si="4"/>
        <v>78.26086956521739</v>
      </c>
      <c r="D82" s="126">
        <v>90</v>
      </c>
      <c r="E82" s="126">
        <v>400</v>
      </c>
      <c r="F82" s="127">
        <f t="shared" si="3"/>
        <v>0</v>
      </c>
      <c r="G82" s="128"/>
    </row>
    <row r="83" spans="1:7" ht="15">
      <c r="A83" s="124"/>
      <c r="B83" s="125" t="s">
        <v>140</v>
      </c>
      <c r="C83" s="126">
        <f t="shared" si="4"/>
        <v>113.04347826086956</v>
      </c>
      <c r="D83" s="126">
        <v>130</v>
      </c>
      <c r="E83" s="126">
        <v>800</v>
      </c>
      <c r="F83" s="127">
        <f t="shared" si="3"/>
        <v>0</v>
      </c>
      <c r="G83" s="128"/>
    </row>
    <row r="84" spans="1:7" ht="15">
      <c r="A84" s="124"/>
      <c r="B84" s="125" t="s">
        <v>141</v>
      </c>
      <c r="C84" s="126">
        <f t="shared" si="4"/>
        <v>8.26086956521739</v>
      </c>
      <c r="D84" s="126">
        <v>9.5</v>
      </c>
      <c r="E84" s="126">
        <v>30</v>
      </c>
      <c r="F84" s="127">
        <f t="shared" si="3"/>
        <v>0</v>
      </c>
      <c r="G84" s="128"/>
    </row>
    <row r="85" spans="1:7" ht="15">
      <c r="A85" s="124"/>
      <c r="B85" s="125" t="s">
        <v>143</v>
      </c>
      <c r="C85" s="126">
        <f t="shared" si="4"/>
        <v>26.08695652173913</v>
      </c>
      <c r="D85" s="126">
        <v>30</v>
      </c>
      <c r="E85" s="130">
        <v>20</v>
      </c>
      <c r="F85" s="127">
        <f t="shared" si="3"/>
        <v>0</v>
      </c>
      <c r="G85" s="128"/>
    </row>
    <row r="86" spans="1:7" ht="15">
      <c r="A86" s="124"/>
      <c r="B86" s="125" t="s">
        <v>145</v>
      </c>
      <c r="C86" s="126">
        <f t="shared" si="4"/>
        <v>13.043478260869565</v>
      </c>
      <c r="D86" s="126">
        <v>15</v>
      </c>
      <c r="E86" s="130">
        <v>30</v>
      </c>
      <c r="F86" s="127">
        <f t="shared" si="3"/>
        <v>0</v>
      </c>
      <c r="G86" s="128"/>
    </row>
    <row r="87" spans="1:7" ht="15">
      <c r="A87" s="124"/>
      <c r="B87" s="125" t="s">
        <v>147</v>
      </c>
      <c r="C87" s="126">
        <f t="shared" si="4"/>
        <v>6.956521739130435</v>
      </c>
      <c r="D87" s="126">
        <v>8</v>
      </c>
      <c r="E87" s="126">
        <v>30</v>
      </c>
      <c r="F87" s="127">
        <f t="shared" si="3"/>
        <v>0</v>
      </c>
      <c r="G87" s="128"/>
    </row>
    <row r="88" spans="1:7" ht="15">
      <c r="A88" s="124"/>
      <c r="B88" s="125" t="s">
        <v>148</v>
      </c>
      <c r="C88" s="126">
        <f t="shared" si="4"/>
        <v>21.73913043478261</v>
      </c>
      <c r="D88" s="126">
        <v>25</v>
      </c>
      <c r="E88" s="130">
        <v>120</v>
      </c>
      <c r="F88" s="127">
        <f t="shared" si="3"/>
        <v>0</v>
      </c>
      <c r="G88" s="128"/>
    </row>
    <row r="89" spans="1:7" ht="15">
      <c r="A89" s="124"/>
      <c r="B89" s="125" t="s">
        <v>150</v>
      </c>
      <c r="C89" s="126">
        <f t="shared" si="4"/>
        <v>12.173913043478262</v>
      </c>
      <c r="D89" s="126">
        <v>14</v>
      </c>
      <c r="E89" s="126">
        <v>75</v>
      </c>
      <c r="F89" s="127">
        <f t="shared" si="3"/>
        <v>0</v>
      </c>
      <c r="G89" s="128"/>
    </row>
    <row r="90" spans="1:7" ht="15" customHeight="1">
      <c r="A90" s="124"/>
      <c r="B90" s="125" t="s">
        <v>152</v>
      </c>
      <c r="C90" s="126">
        <f t="shared" si="4"/>
        <v>8.695652173913043</v>
      </c>
      <c r="D90" s="126">
        <v>10</v>
      </c>
      <c r="E90" s="130">
        <v>20</v>
      </c>
      <c r="F90" s="127">
        <f t="shared" si="3"/>
        <v>0</v>
      </c>
      <c r="G90" s="133"/>
    </row>
    <row r="91" spans="1:7" ht="15" customHeight="1">
      <c r="A91" s="124"/>
      <c r="B91" s="125" t="s">
        <v>154</v>
      </c>
      <c r="C91" s="126">
        <f t="shared" si="4"/>
        <v>26.08695652173913</v>
      </c>
      <c r="D91" s="126">
        <v>30</v>
      </c>
      <c r="E91" s="126">
        <v>130</v>
      </c>
      <c r="F91" s="127">
        <f t="shared" si="3"/>
        <v>0</v>
      </c>
      <c r="G91" s="133"/>
    </row>
    <row r="92" spans="1:7" ht="15" customHeight="1">
      <c r="A92" s="124"/>
      <c r="B92" s="125" t="s">
        <v>156</v>
      </c>
      <c r="C92" s="126">
        <f t="shared" si="4"/>
        <v>13.043478260869565</v>
      </c>
      <c r="D92" s="126">
        <v>15</v>
      </c>
      <c r="E92" s="126">
        <v>20</v>
      </c>
      <c r="F92" s="127">
        <f t="shared" si="3"/>
        <v>0</v>
      </c>
      <c r="G92" s="131"/>
    </row>
    <row r="93" spans="1:7" ht="15" customHeight="1">
      <c r="A93" s="124"/>
      <c r="B93" s="125" t="s">
        <v>227</v>
      </c>
      <c r="C93" s="126">
        <f t="shared" si="4"/>
        <v>417.39130434782606</v>
      </c>
      <c r="D93" s="126">
        <v>480</v>
      </c>
      <c r="E93" s="130">
        <v>1000</v>
      </c>
      <c r="F93" s="127">
        <f t="shared" si="3"/>
        <v>0</v>
      </c>
      <c r="G93" s="131"/>
    </row>
    <row r="94" spans="1:7" ht="15" customHeight="1">
      <c r="A94" s="124"/>
      <c r="B94" s="125" t="s">
        <v>159</v>
      </c>
      <c r="C94" s="126">
        <f t="shared" si="4"/>
        <v>434.7826086956522</v>
      </c>
      <c r="D94" s="126">
        <v>500</v>
      </c>
      <c r="E94" s="130">
        <v>3000</v>
      </c>
      <c r="F94" s="127">
        <f t="shared" si="3"/>
        <v>0</v>
      </c>
      <c r="G94" s="131"/>
    </row>
    <row r="95" spans="1:7" ht="15" customHeight="1">
      <c r="A95" s="124"/>
      <c r="B95" s="125" t="s">
        <v>161</v>
      </c>
      <c r="C95" s="126">
        <f t="shared" si="4"/>
        <v>391.30434782608694</v>
      </c>
      <c r="D95" s="126">
        <v>450</v>
      </c>
      <c r="E95" s="130">
        <v>2000</v>
      </c>
      <c r="F95" s="127">
        <f t="shared" si="3"/>
        <v>0</v>
      </c>
      <c r="G95" s="131"/>
    </row>
    <row r="96" spans="1:7" ht="15" customHeight="1">
      <c r="A96" s="124"/>
      <c r="B96" s="125" t="s">
        <v>163</v>
      </c>
      <c r="C96" s="126">
        <f t="shared" si="4"/>
        <v>17.391304347826086</v>
      </c>
      <c r="D96" s="126">
        <v>20</v>
      </c>
      <c r="E96" s="130">
        <v>100</v>
      </c>
      <c r="F96" s="127">
        <f t="shared" si="3"/>
        <v>0</v>
      </c>
      <c r="G96" s="128"/>
    </row>
    <row r="97" spans="1:7" ht="15" customHeight="1">
      <c r="A97" s="124"/>
      <c r="B97" s="125" t="s">
        <v>165</v>
      </c>
      <c r="C97" s="126">
        <f t="shared" si="4"/>
        <v>5.217391304347826</v>
      </c>
      <c r="D97" s="126">
        <v>6</v>
      </c>
      <c r="E97" s="130">
        <v>95</v>
      </c>
      <c r="F97" s="127">
        <f t="shared" si="3"/>
        <v>0</v>
      </c>
      <c r="G97" s="131"/>
    </row>
    <row r="98" spans="1:7" ht="15" customHeight="1">
      <c r="A98" s="124"/>
      <c r="B98" s="125" t="s">
        <v>167</v>
      </c>
      <c r="C98" s="126">
        <f t="shared" si="4"/>
        <v>26.08695652173913</v>
      </c>
      <c r="D98" s="126">
        <v>30</v>
      </c>
      <c r="E98" s="129">
        <v>160</v>
      </c>
      <c r="F98" s="127">
        <f t="shared" si="3"/>
        <v>0</v>
      </c>
      <c r="G98" s="131"/>
    </row>
    <row r="99" spans="1:7" ht="15">
      <c r="A99" s="124"/>
      <c r="B99" s="125" t="s">
        <v>228</v>
      </c>
      <c r="C99" s="126">
        <f t="shared" si="4"/>
        <v>26.08695652173913</v>
      </c>
      <c r="D99" s="126">
        <v>30</v>
      </c>
      <c r="E99" s="129">
        <v>100</v>
      </c>
      <c r="F99" s="127">
        <f t="shared" si="3"/>
        <v>0</v>
      </c>
      <c r="G99" s="128"/>
    </row>
    <row r="100" spans="1:7" ht="15">
      <c r="A100" s="124"/>
      <c r="B100" s="125" t="s">
        <v>168</v>
      </c>
      <c r="C100" s="126">
        <f t="shared" si="4"/>
        <v>34.78260869565217</v>
      </c>
      <c r="D100" s="126">
        <v>40</v>
      </c>
      <c r="E100" s="129">
        <v>200</v>
      </c>
      <c r="F100" s="127">
        <f t="shared" si="3"/>
        <v>0</v>
      </c>
      <c r="G100" s="128"/>
    </row>
    <row r="101" spans="1:7" ht="15">
      <c r="A101" s="124"/>
      <c r="B101" s="125" t="s">
        <v>170</v>
      </c>
      <c r="C101" s="126">
        <f t="shared" si="4"/>
        <v>52.17391304347826</v>
      </c>
      <c r="D101" s="126">
        <v>60</v>
      </c>
      <c r="E101" s="126">
        <v>350</v>
      </c>
      <c r="F101" s="127">
        <f t="shared" si="3"/>
        <v>0</v>
      </c>
      <c r="G101" s="128"/>
    </row>
    <row r="102" spans="1:7" ht="15" customHeight="1">
      <c r="A102" s="124"/>
      <c r="B102" s="125" t="s">
        <v>172</v>
      </c>
      <c r="C102" s="126">
        <f t="shared" si="4"/>
        <v>30.434782608695652</v>
      </c>
      <c r="D102" s="126">
        <v>35</v>
      </c>
      <c r="E102" s="126">
        <v>100</v>
      </c>
      <c r="F102" s="127">
        <f t="shared" si="3"/>
        <v>0</v>
      </c>
      <c r="G102" s="128"/>
    </row>
    <row r="103" spans="1:7" ht="15" customHeight="1">
      <c r="A103" s="135"/>
      <c r="B103" s="125" t="s">
        <v>174</v>
      </c>
      <c r="C103" s="126">
        <f t="shared" si="4"/>
        <v>13.043478260869565</v>
      </c>
      <c r="D103" s="126">
        <v>15</v>
      </c>
      <c r="E103" s="130">
        <v>75</v>
      </c>
      <c r="F103" s="127">
        <f t="shared" si="3"/>
        <v>0</v>
      </c>
      <c r="G103" s="128"/>
    </row>
    <row r="104" spans="1:7" ht="15" customHeight="1">
      <c r="A104" s="124"/>
      <c r="B104" s="125"/>
      <c r="C104" s="129"/>
      <c r="D104" s="129"/>
      <c r="E104" s="130"/>
      <c r="F104" s="127"/>
      <c r="G104" s="133"/>
    </row>
    <row r="105" spans="1:7" ht="36">
      <c r="A105" s="121" t="s">
        <v>8</v>
      </c>
      <c r="B105" s="122" t="s">
        <v>9</v>
      </c>
      <c r="C105" s="150" t="s">
        <v>235</v>
      </c>
      <c r="D105" s="150" t="s">
        <v>236</v>
      </c>
      <c r="E105" s="150" t="s">
        <v>231</v>
      </c>
      <c r="F105" s="123" t="s">
        <v>230</v>
      </c>
      <c r="G105" s="128"/>
    </row>
    <row r="106" spans="1:7" ht="15">
      <c r="A106" s="124"/>
      <c r="B106" s="125" t="s">
        <v>11</v>
      </c>
      <c r="C106" s="126">
        <f>SUM(D106*100/115)</f>
        <v>39.130434782608695</v>
      </c>
      <c r="D106" s="126">
        <v>45</v>
      </c>
      <c r="E106" s="129">
        <v>100</v>
      </c>
      <c r="F106" s="127">
        <f>SUM(A106*D106)</f>
        <v>0</v>
      </c>
      <c r="G106" s="128"/>
    </row>
    <row r="107" spans="1:7" ht="15">
      <c r="A107" s="124"/>
      <c r="B107" s="125" t="s">
        <v>13</v>
      </c>
      <c r="C107" s="126">
        <f aca="true" t="shared" si="5" ref="C107:C170">SUM(D107*100/115)</f>
        <v>13.043478260869565</v>
      </c>
      <c r="D107" s="126">
        <v>15</v>
      </c>
      <c r="E107" s="127">
        <v>100</v>
      </c>
      <c r="F107" s="127">
        <f aca="true" t="shared" si="6" ref="F107:F170">SUM(A107*D107)</f>
        <v>0</v>
      </c>
      <c r="G107" s="128"/>
    </row>
    <row r="108" spans="1:7" ht="15">
      <c r="A108" s="124"/>
      <c r="B108" s="125" t="s">
        <v>15</v>
      </c>
      <c r="C108" s="126">
        <f t="shared" si="5"/>
        <v>86.95652173913044</v>
      </c>
      <c r="D108" s="126">
        <v>100</v>
      </c>
      <c r="E108" s="129">
        <v>450</v>
      </c>
      <c r="F108" s="127">
        <f t="shared" si="6"/>
        <v>0</v>
      </c>
      <c r="G108" s="128"/>
    </row>
    <row r="109" spans="1:7" ht="15">
      <c r="A109" s="124"/>
      <c r="B109" s="125" t="s">
        <v>17</v>
      </c>
      <c r="C109" s="126">
        <f t="shared" si="5"/>
        <v>34.78260869565217</v>
      </c>
      <c r="D109" s="126">
        <v>40</v>
      </c>
      <c r="E109" s="129">
        <v>350</v>
      </c>
      <c r="F109" s="127">
        <f t="shared" si="6"/>
        <v>0</v>
      </c>
      <c r="G109" s="128"/>
    </row>
    <row r="110" spans="1:7" ht="25.5" customHeight="1">
      <c r="A110" s="124"/>
      <c r="B110" s="125" t="s">
        <v>19</v>
      </c>
      <c r="C110" s="126">
        <f t="shared" si="5"/>
        <v>4.3478260869565215</v>
      </c>
      <c r="D110" s="126">
        <v>5</v>
      </c>
      <c r="E110" s="129">
        <v>10</v>
      </c>
      <c r="F110" s="127">
        <f t="shared" si="6"/>
        <v>0</v>
      </c>
      <c r="G110" s="79"/>
    </row>
    <row r="111" spans="1:13" ht="15">
      <c r="A111" s="124"/>
      <c r="B111" s="125" t="s">
        <v>21</v>
      </c>
      <c r="C111" s="126">
        <f t="shared" si="5"/>
        <v>17.391304347826086</v>
      </c>
      <c r="D111" s="126">
        <v>20</v>
      </c>
      <c r="E111" s="129">
        <v>50</v>
      </c>
      <c r="F111" s="127">
        <f t="shared" si="6"/>
        <v>0</v>
      </c>
      <c r="G111" s="79"/>
      <c r="H111" s="80"/>
      <c r="I111" s="96"/>
      <c r="J111" s="98"/>
      <c r="K111" s="98"/>
      <c r="L111" s="98"/>
      <c r="M111" s="98"/>
    </row>
    <row r="112" spans="1:13" ht="15">
      <c r="A112" s="124"/>
      <c r="B112" s="125" t="s">
        <v>23</v>
      </c>
      <c r="C112" s="126">
        <f t="shared" si="5"/>
        <v>34.78260869565217</v>
      </c>
      <c r="D112" s="126">
        <v>40</v>
      </c>
      <c r="E112" s="130">
        <v>100</v>
      </c>
      <c r="F112" s="127">
        <f t="shared" si="6"/>
        <v>0</v>
      </c>
      <c r="G112" s="79"/>
      <c r="H112" s="80"/>
      <c r="I112" s="146"/>
      <c r="J112" s="148"/>
      <c r="K112" s="148"/>
      <c r="L112" s="148"/>
      <c r="M112" s="148"/>
    </row>
    <row r="113" spans="1:13" ht="15">
      <c r="A113" s="124"/>
      <c r="B113" s="125"/>
      <c r="C113" s="126"/>
      <c r="D113" s="126"/>
      <c r="E113" s="130"/>
      <c r="F113" s="127"/>
      <c r="G113" s="79"/>
      <c r="H113" s="80"/>
      <c r="I113" s="146"/>
      <c r="J113" s="148"/>
      <c r="K113" s="148"/>
      <c r="L113" s="148"/>
      <c r="M113" s="148"/>
    </row>
    <row r="114" spans="1:13" ht="15">
      <c r="A114" s="124"/>
      <c r="B114" s="125" t="s">
        <v>249</v>
      </c>
      <c r="C114" s="126">
        <f t="shared" si="5"/>
        <v>17.391304347826086</v>
      </c>
      <c r="D114" s="126">
        <v>20</v>
      </c>
      <c r="E114" s="126">
        <v>95</v>
      </c>
      <c r="F114" s="127">
        <f t="shared" si="6"/>
        <v>0</v>
      </c>
      <c r="G114" s="79"/>
      <c r="H114" s="80"/>
      <c r="I114" s="146"/>
      <c r="J114" s="148"/>
      <c r="K114" s="148"/>
      <c r="L114" s="148"/>
      <c r="M114" s="148"/>
    </row>
    <row r="115" spans="1:13" ht="15">
      <c r="A115" s="124"/>
      <c r="B115" s="125" t="s">
        <v>29</v>
      </c>
      <c r="C115" s="126">
        <f t="shared" si="5"/>
        <v>17.391304347826086</v>
      </c>
      <c r="D115" s="126">
        <v>20</v>
      </c>
      <c r="E115" s="126">
        <v>75</v>
      </c>
      <c r="F115" s="127">
        <f t="shared" si="6"/>
        <v>0</v>
      </c>
      <c r="G115" s="79"/>
      <c r="H115" s="80"/>
      <c r="I115" s="146"/>
      <c r="J115" s="148"/>
      <c r="K115" s="148"/>
      <c r="L115" s="148"/>
      <c r="M115" s="148"/>
    </row>
    <row r="116" spans="1:13" ht="15">
      <c r="A116" s="124"/>
      <c r="B116" s="125" t="s">
        <v>31</v>
      </c>
      <c r="C116" s="126">
        <f t="shared" si="5"/>
        <v>17.391304347826086</v>
      </c>
      <c r="D116" s="126">
        <v>20</v>
      </c>
      <c r="E116" s="126">
        <v>85</v>
      </c>
      <c r="F116" s="127">
        <f t="shared" si="6"/>
        <v>0</v>
      </c>
      <c r="G116" s="79"/>
      <c r="H116" s="80"/>
      <c r="I116" s="146"/>
      <c r="J116" s="148"/>
      <c r="K116" s="148"/>
      <c r="L116" s="148"/>
      <c r="M116" s="148"/>
    </row>
    <row r="117" spans="1:13" ht="15">
      <c r="A117" s="124"/>
      <c r="B117" s="125" t="s">
        <v>33</v>
      </c>
      <c r="C117" s="126">
        <f t="shared" si="5"/>
        <v>43.47826086956522</v>
      </c>
      <c r="D117" s="126">
        <v>50</v>
      </c>
      <c r="E117" s="126">
        <v>500</v>
      </c>
      <c r="F117" s="127">
        <f t="shared" si="6"/>
        <v>0</v>
      </c>
      <c r="G117" s="79"/>
      <c r="H117" s="80"/>
      <c r="I117" s="146"/>
      <c r="J117" s="148"/>
      <c r="K117" s="148"/>
      <c r="L117" s="148"/>
      <c r="M117" s="148"/>
    </row>
    <row r="118" spans="1:13" ht="15">
      <c r="A118" s="124"/>
      <c r="B118" s="125" t="s">
        <v>35</v>
      </c>
      <c r="C118" s="126">
        <f t="shared" si="5"/>
        <v>130.43478260869566</v>
      </c>
      <c r="D118" s="126">
        <v>150</v>
      </c>
      <c r="E118" s="126">
        <v>500</v>
      </c>
      <c r="F118" s="127">
        <f t="shared" si="6"/>
        <v>0</v>
      </c>
      <c r="G118" s="79"/>
      <c r="H118" s="80"/>
      <c r="I118" s="146"/>
      <c r="J118" s="148"/>
      <c r="K118" s="148"/>
      <c r="L118" s="148"/>
      <c r="M118" s="148"/>
    </row>
    <row r="119" spans="1:13" ht="15">
      <c r="A119" s="124"/>
      <c r="B119" s="125" t="s">
        <v>37</v>
      </c>
      <c r="C119" s="126">
        <f t="shared" si="5"/>
        <v>43.47826086956522</v>
      </c>
      <c r="D119" s="126">
        <v>50</v>
      </c>
      <c r="E119" s="129">
        <v>150</v>
      </c>
      <c r="F119" s="127">
        <f t="shared" si="6"/>
        <v>0</v>
      </c>
      <c r="G119" s="79"/>
      <c r="H119" s="80"/>
      <c r="I119" s="146"/>
      <c r="J119" s="148"/>
      <c r="K119" s="148"/>
      <c r="L119" s="148"/>
      <c r="M119" s="148"/>
    </row>
    <row r="120" spans="1:13" ht="15">
      <c r="A120" s="124"/>
      <c r="B120" s="125" t="s">
        <v>39</v>
      </c>
      <c r="C120" s="126">
        <f t="shared" si="5"/>
        <v>26.08695652173913</v>
      </c>
      <c r="D120" s="126">
        <v>30</v>
      </c>
      <c r="E120" s="129">
        <v>85</v>
      </c>
      <c r="F120" s="127">
        <f t="shared" si="6"/>
        <v>0</v>
      </c>
      <c r="G120" s="79"/>
      <c r="H120" s="80"/>
      <c r="I120" s="146"/>
      <c r="J120" s="148"/>
      <c r="K120" s="148"/>
      <c r="L120" s="148"/>
      <c r="M120" s="148"/>
    </row>
    <row r="121" spans="1:13" ht="15">
      <c r="A121" s="124"/>
      <c r="B121" s="125" t="s">
        <v>41</v>
      </c>
      <c r="C121" s="126">
        <f t="shared" si="5"/>
        <v>34.78260869565217</v>
      </c>
      <c r="D121" s="126">
        <v>40</v>
      </c>
      <c r="E121" s="129">
        <v>85</v>
      </c>
      <c r="F121" s="127">
        <f t="shared" si="6"/>
        <v>0</v>
      </c>
      <c r="G121" s="79"/>
      <c r="H121" s="80"/>
      <c r="I121" s="146"/>
      <c r="J121" s="148"/>
      <c r="K121" s="148"/>
      <c r="L121" s="148"/>
      <c r="M121" s="148"/>
    </row>
    <row r="122" spans="1:13" ht="15">
      <c r="A122" s="124"/>
      <c r="B122" s="125" t="s">
        <v>43</v>
      </c>
      <c r="C122" s="126">
        <f t="shared" si="5"/>
        <v>34.78260869565217</v>
      </c>
      <c r="D122" s="126">
        <v>40</v>
      </c>
      <c r="E122" s="126">
        <v>60</v>
      </c>
      <c r="F122" s="127">
        <f t="shared" si="6"/>
        <v>0</v>
      </c>
      <c r="G122" s="79"/>
      <c r="H122" s="80"/>
      <c r="I122" s="146"/>
      <c r="J122" s="148"/>
      <c r="K122" s="148"/>
      <c r="L122" s="148"/>
      <c r="M122" s="148"/>
    </row>
    <row r="123" spans="1:13" ht="15">
      <c r="A123" s="124"/>
      <c r="B123" s="125" t="s">
        <v>45</v>
      </c>
      <c r="C123" s="126">
        <f t="shared" si="5"/>
        <v>34.78260869565217</v>
      </c>
      <c r="D123" s="126">
        <v>40</v>
      </c>
      <c r="E123" s="130">
        <v>150</v>
      </c>
      <c r="F123" s="127">
        <f t="shared" si="6"/>
        <v>0</v>
      </c>
      <c r="G123" s="79"/>
      <c r="H123" s="80"/>
      <c r="I123" s="146"/>
      <c r="J123" s="148"/>
      <c r="K123" s="148"/>
      <c r="L123" s="148"/>
      <c r="M123" s="148"/>
    </row>
    <row r="124" spans="1:13" ht="15">
      <c r="A124" s="124"/>
      <c r="B124" s="125" t="s">
        <v>47</v>
      </c>
      <c r="C124" s="126">
        <f t="shared" si="5"/>
        <v>34.78260869565217</v>
      </c>
      <c r="D124" s="126">
        <v>40</v>
      </c>
      <c r="E124" s="129">
        <v>85</v>
      </c>
      <c r="F124" s="127">
        <f t="shared" si="6"/>
        <v>0</v>
      </c>
      <c r="G124" s="79"/>
      <c r="H124" s="80"/>
      <c r="I124" s="146"/>
      <c r="J124" s="148"/>
      <c r="K124" s="148"/>
      <c r="L124" s="148"/>
      <c r="M124" s="148"/>
    </row>
    <row r="125" spans="1:13" ht="15">
      <c r="A125" s="124"/>
      <c r="B125" s="125" t="s">
        <v>49</v>
      </c>
      <c r="C125" s="126">
        <f t="shared" si="5"/>
        <v>43.47826086956522</v>
      </c>
      <c r="D125" s="126">
        <v>50</v>
      </c>
      <c r="E125" s="126">
        <v>150</v>
      </c>
      <c r="F125" s="127">
        <f t="shared" si="6"/>
        <v>0</v>
      </c>
      <c r="G125" s="79"/>
      <c r="H125" s="80"/>
      <c r="I125" s="146"/>
      <c r="J125" s="148"/>
      <c r="K125" s="148"/>
      <c r="L125" s="148"/>
      <c r="M125" s="148"/>
    </row>
    <row r="126" spans="1:13" ht="15">
      <c r="A126" s="124"/>
      <c r="B126" s="125" t="s">
        <v>51</v>
      </c>
      <c r="C126" s="126">
        <f t="shared" si="5"/>
        <v>17.391304347826086</v>
      </c>
      <c r="D126" s="126">
        <v>20</v>
      </c>
      <c r="E126" s="126">
        <v>80</v>
      </c>
      <c r="F126" s="127">
        <f t="shared" si="6"/>
        <v>0</v>
      </c>
      <c r="G126" s="79"/>
      <c r="H126" s="80"/>
      <c r="I126" s="146"/>
      <c r="J126" s="148"/>
      <c r="K126" s="148"/>
      <c r="L126" s="148"/>
      <c r="M126" s="148"/>
    </row>
    <row r="127" spans="1:13" ht="15">
      <c r="A127" s="124"/>
      <c r="B127" s="125" t="s">
        <v>53</v>
      </c>
      <c r="C127" s="126">
        <f t="shared" si="5"/>
        <v>17.391304347826086</v>
      </c>
      <c r="D127" s="126">
        <v>20</v>
      </c>
      <c r="E127" s="126">
        <v>80</v>
      </c>
      <c r="F127" s="127">
        <f t="shared" si="6"/>
        <v>0</v>
      </c>
      <c r="G127" s="79"/>
      <c r="H127" s="80"/>
      <c r="I127" s="146"/>
      <c r="J127" s="148"/>
      <c r="K127" s="148"/>
      <c r="L127" s="148"/>
      <c r="M127" s="148"/>
    </row>
    <row r="128" spans="1:13" ht="15">
      <c r="A128" s="124"/>
      <c r="B128" s="125" t="s">
        <v>55</v>
      </c>
      <c r="C128" s="126">
        <f t="shared" si="5"/>
        <v>26.08695652173913</v>
      </c>
      <c r="D128" s="126">
        <v>30</v>
      </c>
      <c r="E128" s="126">
        <v>120</v>
      </c>
      <c r="F128" s="127">
        <f t="shared" si="6"/>
        <v>0</v>
      </c>
      <c r="G128" s="79"/>
      <c r="H128" s="80"/>
      <c r="I128" s="146"/>
      <c r="J128" s="148"/>
      <c r="K128" s="148"/>
      <c r="L128" s="148"/>
      <c r="M128" s="148"/>
    </row>
    <row r="129" spans="1:13" ht="15">
      <c r="A129" s="124"/>
      <c r="B129" s="125" t="s">
        <v>57</v>
      </c>
      <c r="C129" s="126">
        <f t="shared" si="5"/>
        <v>17.391304347826086</v>
      </c>
      <c r="D129" s="126">
        <v>20</v>
      </c>
      <c r="E129" s="126">
        <v>450</v>
      </c>
      <c r="F129" s="127">
        <f t="shared" si="6"/>
        <v>0</v>
      </c>
      <c r="G129" s="79"/>
      <c r="H129" s="80"/>
      <c r="I129" s="146"/>
      <c r="J129" s="148"/>
      <c r="K129" s="148"/>
      <c r="L129" s="148"/>
      <c r="M129" s="148"/>
    </row>
    <row r="130" spans="1:13" ht="15">
      <c r="A130" s="124"/>
      <c r="B130" s="125" t="s">
        <v>216</v>
      </c>
      <c r="C130" s="126">
        <f t="shared" si="5"/>
        <v>34.78260869565217</v>
      </c>
      <c r="D130" s="126">
        <v>40</v>
      </c>
      <c r="E130" s="130">
        <v>100</v>
      </c>
      <c r="F130" s="127">
        <f t="shared" si="6"/>
        <v>0</v>
      </c>
      <c r="G130" s="79"/>
      <c r="H130" s="80"/>
      <c r="I130" s="146"/>
      <c r="J130" s="148"/>
      <c r="K130" s="148"/>
      <c r="L130" s="148"/>
      <c r="M130" s="148"/>
    </row>
    <row r="131" spans="1:13" ht="15">
      <c r="A131" s="124"/>
      <c r="B131" s="125" t="s">
        <v>60</v>
      </c>
      <c r="C131" s="126">
        <f t="shared" si="5"/>
        <v>34.78260869565217</v>
      </c>
      <c r="D131" s="126">
        <v>40</v>
      </c>
      <c r="E131" s="130">
        <v>100</v>
      </c>
      <c r="F131" s="127">
        <f t="shared" si="6"/>
        <v>0</v>
      </c>
      <c r="G131" s="79"/>
      <c r="H131" s="80"/>
      <c r="I131" s="146"/>
      <c r="J131" s="148"/>
      <c r="K131" s="148"/>
      <c r="L131" s="148"/>
      <c r="M131" s="148"/>
    </row>
    <row r="132" spans="1:13" ht="15">
      <c r="A132" s="124"/>
      <c r="B132" s="125" t="s">
        <v>62</v>
      </c>
      <c r="C132" s="126">
        <f t="shared" si="5"/>
        <v>1.7391304347826086</v>
      </c>
      <c r="D132" s="126">
        <v>2</v>
      </c>
      <c r="E132" s="129">
        <v>10</v>
      </c>
      <c r="F132" s="127">
        <f t="shared" si="6"/>
        <v>0</v>
      </c>
      <c r="G132" s="79"/>
      <c r="H132" s="80"/>
      <c r="I132" s="146"/>
      <c r="J132" s="148"/>
      <c r="K132" s="148"/>
      <c r="L132" s="148"/>
      <c r="M132" s="148"/>
    </row>
    <row r="133" spans="1:13" ht="15">
      <c r="A133" s="124"/>
      <c r="B133" s="125" t="s">
        <v>64</v>
      </c>
      <c r="C133" s="126">
        <f t="shared" si="5"/>
        <v>17.391304347826086</v>
      </c>
      <c r="D133" s="126">
        <v>20</v>
      </c>
      <c r="E133" s="126">
        <v>60</v>
      </c>
      <c r="F133" s="127">
        <f t="shared" si="6"/>
        <v>0</v>
      </c>
      <c r="G133" s="79"/>
      <c r="H133" s="80"/>
      <c r="I133" s="146"/>
      <c r="J133" s="148"/>
      <c r="K133" s="148"/>
      <c r="L133" s="148"/>
      <c r="M133" s="148"/>
    </row>
    <row r="134" spans="1:13" ht="15">
      <c r="A134" s="124"/>
      <c r="B134" s="125" t="s">
        <v>66</v>
      </c>
      <c r="C134" s="126">
        <f t="shared" si="5"/>
        <v>26.08695652173913</v>
      </c>
      <c r="D134" s="126">
        <v>30</v>
      </c>
      <c r="E134" s="129">
        <v>150</v>
      </c>
      <c r="F134" s="127">
        <f t="shared" si="6"/>
        <v>0</v>
      </c>
      <c r="G134" s="79"/>
      <c r="H134" s="80"/>
      <c r="I134" s="146"/>
      <c r="J134" s="148"/>
      <c r="K134" s="148"/>
      <c r="L134" s="148"/>
      <c r="M134" s="148"/>
    </row>
    <row r="135" spans="1:13" ht="15">
      <c r="A135" s="124"/>
      <c r="B135" s="125" t="s">
        <v>68</v>
      </c>
      <c r="C135" s="126">
        <f t="shared" si="5"/>
        <v>2.608695652173913</v>
      </c>
      <c r="D135" s="126">
        <v>3</v>
      </c>
      <c r="E135" s="129">
        <v>50</v>
      </c>
      <c r="F135" s="127">
        <f t="shared" si="6"/>
        <v>0</v>
      </c>
      <c r="G135" s="79"/>
      <c r="H135" s="80"/>
      <c r="I135" s="146"/>
      <c r="J135" s="148"/>
      <c r="K135" s="148"/>
      <c r="L135" s="148"/>
      <c r="M135" s="148"/>
    </row>
    <row r="136" spans="1:13" ht="15">
      <c r="A136" s="124"/>
      <c r="B136" s="125" t="s">
        <v>70</v>
      </c>
      <c r="C136" s="126">
        <f t="shared" si="5"/>
        <v>21.73913043478261</v>
      </c>
      <c r="D136" s="126">
        <v>25</v>
      </c>
      <c r="E136" s="127">
        <v>150</v>
      </c>
      <c r="F136" s="127">
        <f t="shared" si="6"/>
        <v>0</v>
      </c>
      <c r="G136" s="79"/>
      <c r="H136" s="80"/>
      <c r="I136" s="146"/>
      <c r="J136" s="148"/>
      <c r="K136" s="148"/>
      <c r="L136" s="148"/>
      <c r="M136" s="148"/>
    </row>
    <row r="137" spans="1:13" ht="15">
      <c r="A137" s="124"/>
      <c r="B137" s="125" t="s">
        <v>72</v>
      </c>
      <c r="C137" s="126">
        <f t="shared" si="5"/>
        <v>13.043478260869565</v>
      </c>
      <c r="D137" s="126">
        <v>15</v>
      </c>
      <c r="E137" s="129">
        <v>100</v>
      </c>
      <c r="F137" s="127">
        <f t="shared" si="6"/>
        <v>0</v>
      </c>
      <c r="G137" s="79"/>
      <c r="H137" s="80"/>
      <c r="I137" s="146"/>
      <c r="J137" s="148"/>
      <c r="K137" s="148"/>
      <c r="L137" s="148"/>
      <c r="M137" s="148"/>
    </row>
    <row r="138" spans="1:13" ht="15">
      <c r="A138" s="124"/>
      <c r="B138" s="125" t="s">
        <v>74</v>
      </c>
      <c r="C138" s="126">
        <f t="shared" si="5"/>
        <v>217.3913043478261</v>
      </c>
      <c r="D138" s="126">
        <v>250</v>
      </c>
      <c r="E138" s="130">
        <v>2000</v>
      </c>
      <c r="F138" s="127">
        <f t="shared" si="6"/>
        <v>0</v>
      </c>
      <c r="G138" s="79"/>
      <c r="H138" s="80"/>
      <c r="I138" s="146"/>
      <c r="J138" s="148"/>
      <c r="K138" s="148"/>
      <c r="L138" s="148"/>
      <c r="M138" s="148"/>
    </row>
    <row r="139" spans="1:13" ht="15">
      <c r="A139" s="124"/>
      <c r="B139" s="125" t="s">
        <v>76</v>
      </c>
      <c r="C139" s="126">
        <f t="shared" si="5"/>
        <v>217.3913043478261</v>
      </c>
      <c r="D139" s="126">
        <v>250</v>
      </c>
      <c r="E139" s="129">
        <v>2000</v>
      </c>
      <c r="F139" s="127">
        <f t="shared" si="6"/>
        <v>0</v>
      </c>
      <c r="G139" s="79"/>
      <c r="H139" s="80"/>
      <c r="I139" s="146"/>
      <c r="J139" s="148"/>
      <c r="K139" s="148"/>
      <c r="L139" s="148"/>
      <c r="M139" s="148"/>
    </row>
    <row r="140" spans="1:13" ht="15">
      <c r="A140" s="124"/>
      <c r="B140" s="125" t="s">
        <v>78</v>
      </c>
      <c r="C140" s="126">
        <f t="shared" si="5"/>
        <v>143.47826086956522</v>
      </c>
      <c r="D140" s="126">
        <v>165</v>
      </c>
      <c r="E140" s="134">
        <v>2500</v>
      </c>
      <c r="F140" s="127">
        <f t="shared" si="6"/>
        <v>0</v>
      </c>
      <c r="G140" s="79"/>
      <c r="H140" s="80"/>
      <c r="I140" s="146"/>
      <c r="J140" s="148"/>
      <c r="K140" s="148"/>
      <c r="L140" s="148"/>
      <c r="M140" s="148"/>
    </row>
    <row r="141" spans="1:13" ht="15">
      <c r="A141" s="124"/>
      <c r="B141" s="125" t="s">
        <v>80</v>
      </c>
      <c r="C141" s="126">
        <f t="shared" si="5"/>
        <v>347.82608695652175</v>
      </c>
      <c r="D141" s="126">
        <v>400</v>
      </c>
      <c r="E141" s="129">
        <v>3500</v>
      </c>
      <c r="F141" s="127">
        <f t="shared" si="6"/>
        <v>0</v>
      </c>
      <c r="G141" s="79"/>
      <c r="H141" s="80"/>
      <c r="I141" s="146"/>
      <c r="J141" s="148"/>
      <c r="K141" s="148"/>
      <c r="L141" s="148"/>
      <c r="M141" s="148"/>
    </row>
    <row r="142" spans="1:13" ht="15">
      <c r="A142" s="124"/>
      <c r="B142" s="125" t="s">
        <v>82</v>
      </c>
      <c r="C142" s="126">
        <f t="shared" si="5"/>
        <v>39.130434782608695</v>
      </c>
      <c r="D142" s="126">
        <v>45</v>
      </c>
      <c r="E142" s="129">
        <v>500</v>
      </c>
      <c r="F142" s="127">
        <f t="shared" si="6"/>
        <v>0</v>
      </c>
      <c r="G142" s="79"/>
      <c r="H142" s="80"/>
      <c r="I142" s="146"/>
      <c r="J142" s="148"/>
      <c r="K142" s="148"/>
      <c r="L142" s="148"/>
      <c r="M142" s="148"/>
    </row>
    <row r="143" spans="1:13" ht="15">
      <c r="A143" s="124"/>
      <c r="B143" s="125" t="s">
        <v>84</v>
      </c>
      <c r="C143" s="126">
        <f t="shared" si="5"/>
        <v>121.73913043478261</v>
      </c>
      <c r="D143" s="126">
        <v>140</v>
      </c>
      <c r="E143" s="129">
        <v>450</v>
      </c>
      <c r="F143" s="127">
        <f t="shared" si="6"/>
        <v>0</v>
      </c>
      <c r="G143" s="79"/>
      <c r="H143" s="80"/>
      <c r="I143" s="146"/>
      <c r="J143" s="148"/>
      <c r="K143" s="148"/>
      <c r="L143" s="148"/>
      <c r="M143" s="148"/>
    </row>
    <row r="144" spans="1:13" ht="15">
      <c r="A144" s="124"/>
      <c r="B144" s="125" t="s">
        <v>86</v>
      </c>
      <c r="C144" s="126">
        <f t="shared" si="5"/>
        <v>26.08695652173913</v>
      </c>
      <c r="D144" s="126">
        <v>30</v>
      </c>
      <c r="E144" s="129">
        <v>15</v>
      </c>
      <c r="F144" s="127">
        <f t="shared" si="6"/>
        <v>0</v>
      </c>
      <c r="G144" s="79"/>
      <c r="H144" s="80"/>
      <c r="I144" s="146"/>
      <c r="J144" s="148"/>
      <c r="K144" s="148"/>
      <c r="L144" s="148"/>
      <c r="M144" s="148"/>
    </row>
    <row r="145" spans="1:13" ht="15">
      <c r="A145" s="124"/>
      <c r="B145" s="125" t="s">
        <v>88</v>
      </c>
      <c r="C145" s="126">
        <f t="shared" si="5"/>
        <v>69.56521739130434</v>
      </c>
      <c r="D145" s="126">
        <v>80</v>
      </c>
      <c r="E145" s="129">
        <v>500</v>
      </c>
      <c r="F145" s="127">
        <f t="shared" si="6"/>
        <v>0</v>
      </c>
      <c r="G145" s="79"/>
      <c r="H145" s="80"/>
      <c r="I145" s="146"/>
      <c r="J145" s="148"/>
      <c r="K145" s="148"/>
      <c r="L145" s="148"/>
      <c r="M145" s="148"/>
    </row>
    <row r="146" spans="1:13" ht="15">
      <c r="A146" s="124"/>
      <c r="B146" s="125" t="s">
        <v>90</v>
      </c>
      <c r="C146" s="126">
        <f t="shared" si="5"/>
        <v>347.82608695652175</v>
      </c>
      <c r="D146" s="126">
        <v>400</v>
      </c>
      <c r="E146" s="129">
        <v>2500</v>
      </c>
      <c r="F146" s="127">
        <f t="shared" si="6"/>
        <v>0</v>
      </c>
      <c r="G146" s="79"/>
      <c r="H146" s="80"/>
      <c r="I146" s="146"/>
      <c r="J146" s="148"/>
      <c r="K146" s="148"/>
      <c r="L146" s="148"/>
      <c r="M146" s="148"/>
    </row>
    <row r="147" spans="1:13" ht="15">
      <c r="A147" s="124"/>
      <c r="B147" s="125" t="s">
        <v>92</v>
      </c>
      <c r="C147" s="126">
        <f t="shared" si="5"/>
        <v>69.56521739130434</v>
      </c>
      <c r="D147" s="126">
        <v>80</v>
      </c>
      <c r="E147" s="129">
        <v>700</v>
      </c>
      <c r="F147" s="127">
        <f t="shared" si="6"/>
        <v>0</v>
      </c>
      <c r="G147" s="79"/>
      <c r="H147" s="80"/>
      <c r="I147" s="146"/>
      <c r="J147" s="148"/>
      <c r="K147" s="148"/>
      <c r="L147" s="148"/>
      <c r="M147" s="148"/>
    </row>
    <row r="148" spans="1:13" ht="15">
      <c r="A148" s="124"/>
      <c r="B148" s="125" t="s">
        <v>94</v>
      </c>
      <c r="C148" s="126">
        <f t="shared" si="5"/>
        <v>73.91304347826087</v>
      </c>
      <c r="D148" s="126">
        <v>85</v>
      </c>
      <c r="E148" s="129">
        <v>600</v>
      </c>
      <c r="F148" s="127">
        <f t="shared" si="6"/>
        <v>0</v>
      </c>
      <c r="G148" s="79"/>
      <c r="H148" s="80"/>
      <c r="I148" s="146"/>
      <c r="J148" s="148"/>
      <c r="K148" s="148"/>
      <c r="L148" s="148"/>
      <c r="M148" s="148"/>
    </row>
    <row r="149" spans="1:13" ht="15">
      <c r="A149" s="124"/>
      <c r="B149" s="125"/>
      <c r="C149" s="126"/>
      <c r="D149" s="126"/>
      <c r="E149" s="130"/>
      <c r="F149" s="127"/>
      <c r="G149" s="79"/>
      <c r="H149" s="80"/>
      <c r="I149" s="146"/>
      <c r="J149" s="148"/>
      <c r="K149" s="148"/>
      <c r="L149" s="148"/>
      <c r="M149" s="148"/>
    </row>
    <row r="150" spans="1:13" ht="15">
      <c r="A150" s="124"/>
      <c r="B150" s="125" t="s">
        <v>98</v>
      </c>
      <c r="C150" s="126">
        <f t="shared" si="5"/>
        <v>69.56521739130434</v>
      </c>
      <c r="D150" s="126">
        <v>80</v>
      </c>
      <c r="E150" s="130">
        <v>400</v>
      </c>
      <c r="F150" s="127">
        <f t="shared" si="6"/>
        <v>0</v>
      </c>
      <c r="G150" s="79"/>
      <c r="H150" s="80"/>
      <c r="I150" s="146"/>
      <c r="J150" s="148"/>
      <c r="K150" s="148"/>
      <c r="L150" s="148"/>
      <c r="M150" s="148"/>
    </row>
    <row r="151" spans="1:13" ht="15">
      <c r="A151" s="124"/>
      <c r="B151" s="125" t="s">
        <v>100</v>
      </c>
      <c r="C151" s="126">
        <f t="shared" si="5"/>
        <v>4.3478260869565215</v>
      </c>
      <c r="D151" s="126">
        <v>5</v>
      </c>
      <c r="E151" s="130">
        <v>20</v>
      </c>
      <c r="F151" s="127">
        <f t="shared" si="6"/>
        <v>0</v>
      </c>
      <c r="G151" s="79"/>
      <c r="H151" s="80"/>
      <c r="I151" s="146"/>
      <c r="J151" s="148"/>
      <c r="K151" s="148"/>
      <c r="L151" s="148"/>
      <c r="M151" s="148"/>
    </row>
    <row r="152" spans="1:13" ht="15">
      <c r="A152" s="124"/>
      <c r="B152" s="125" t="s">
        <v>102</v>
      </c>
      <c r="C152" s="126">
        <f t="shared" si="5"/>
        <v>34.78260869565217</v>
      </c>
      <c r="D152" s="126">
        <v>40</v>
      </c>
      <c r="E152" s="130">
        <v>250</v>
      </c>
      <c r="F152" s="127">
        <f t="shared" si="6"/>
        <v>0</v>
      </c>
      <c r="G152" s="79"/>
      <c r="H152" s="80"/>
      <c r="I152" s="146"/>
      <c r="J152" s="148"/>
      <c r="K152" s="148"/>
      <c r="L152" s="148"/>
      <c r="M152" s="148"/>
    </row>
    <row r="153" spans="1:13" ht="15">
      <c r="A153" s="124"/>
      <c r="B153" s="125" t="s">
        <v>104</v>
      </c>
      <c r="C153" s="126">
        <f t="shared" si="5"/>
        <v>130.43478260869566</v>
      </c>
      <c r="D153" s="126">
        <v>150</v>
      </c>
      <c r="E153" s="130">
        <v>2000</v>
      </c>
      <c r="F153" s="127">
        <f t="shared" si="6"/>
        <v>0</v>
      </c>
      <c r="G153" s="79"/>
      <c r="H153" s="80"/>
      <c r="I153" s="146"/>
      <c r="J153" s="148"/>
      <c r="K153" s="148"/>
      <c r="L153" s="148"/>
      <c r="M153" s="148"/>
    </row>
    <row r="154" spans="1:13" ht="15">
      <c r="A154" s="124"/>
      <c r="B154" s="125" t="s">
        <v>106</v>
      </c>
      <c r="C154" s="126">
        <f t="shared" si="5"/>
        <v>39.130434782608695</v>
      </c>
      <c r="D154" s="126">
        <v>45</v>
      </c>
      <c r="E154" s="130">
        <v>400</v>
      </c>
      <c r="F154" s="127">
        <f t="shared" si="6"/>
        <v>0</v>
      </c>
      <c r="G154" s="79"/>
      <c r="H154" s="80"/>
      <c r="I154" s="146"/>
      <c r="J154" s="148"/>
      <c r="K154" s="148"/>
      <c r="L154" s="148"/>
      <c r="M154" s="148"/>
    </row>
    <row r="155" spans="1:13" ht="15">
      <c r="A155" s="124"/>
      <c r="B155" s="125" t="s">
        <v>220</v>
      </c>
      <c r="C155" s="126">
        <f t="shared" si="5"/>
        <v>13.043478260869565</v>
      </c>
      <c r="D155" s="126">
        <v>15</v>
      </c>
      <c r="E155" s="127">
        <v>30</v>
      </c>
      <c r="F155" s="127">
        <f t="shared" si="6"/>
        <v>0</v>
      </c>
      <c r="G155" s="79"/>
      <c r="H155" s="80"/>
      <c r="I155" s="146"/>
      <c r="J155" s="148"/>
      <c r="K155" s="148"/>
      <c r="L155" s="148"/>
      <c r="M155" s="148"/>
    </row>
    <row r="156" spans="1:13" ht="15">
      <c r="A156" s="124"/>
      <c r="B156" s="125" t="s">
        <v>109</v>
      </c>
      <c r="C156" s="126">
        <f t="shared" si="5"/>
        <v>565.2173913043479</v>
      </c>
      <c r="D156" s="126">
        <v>650</v>
      </c>
      <c r="E156" s="127">
        <v>1700</v>
      </c>
      <c r="F156" s="127">
        <f t="shared" si="6"/>
        <v>0</v>
      </c>
      <c r="G156" s="79"/>
      <c r="H156" s="80"/>
      <c r="I156" s="146"/>
      <c r="J156" s="148"/>
      <c r="K156" s="148"/>
      <c r="L156" s="148"/>
      <c r="M156" s="148"/>
    </row>
    <row r="157" spans="1:13" ht="15">
      <c r="A157" s="135"/>
      <c r="B157" s="125" t="s">
        <v>111</v>
      </c>
      <c r="C157" s="126">
        <f t="shared" si="5"/>
        <v>26.08695652173913</v>
      </c>
      <c r="D157" s="126">
        <v>30</v>
      </c>
      <c r="E157" s="129">
        <v>80</v>
      </c>
      <c r="F157" s="127">
        <f t="shared" si="6"/>
        <v>0</v>
      </c>
      <c r="G157" s="79"/>
      <c r="H157" s="80"/>
      <c r="I157" s="146"/>
      <c r="J157" s="148"/>
      <c r="K157" s="148"/>
      <c r="L157" s="148"/>
      <c r="M157" s="148"/>
    </row>
    <row r="158" spans="1:13" ht="15">
      <c r="A158" s="135"/>
      <c r="B158" s="125" t="s">
        <v>112</v>
      </c>
      <c r="C158" s="126">
        <f t="shared" si="5"/>
        <v>17.391304347826086</v>
      </c>
      <c r="D158" s="126">
        <v>20</v>
      </c>
      <c r="E158" s="129">
        <v>100</v>
      </c>
      <c r="F158" s="127">
        <f t="shared" si="6"/>
        <v>0</v>
      </c>
      <c r="G158" s="79"/>
      <c r="H158" s="80"/>
      <c r="I158" s="146"/>
      <c r="J158" s="148"/>
      <c r="K158" s="148"/>
      <c r="L158" s="148"/>
      <c r="M158" s="148"/>
    </row>
    <row r="159" spans="1:13" ht="15">
      <c r="A159" s="135"/>
      <c r="B159" s="125" t="s">
        <v>114</v>
      </c>
      <c r="C159" s="126">
        <f t="shared" si="5"/>
        <v>17.391304347826086</v>
      </c>
      <c r="D159" s="126">
        <v>20</v>
      </c>
      <c r="E159" s="130">
        <v>60</v>
      </c>
      <c r="F159" s="127">
        <f t="shared" si="6"/>
        <v>0</v>
      </c>
      <c r="G159" s="79"/>
      <c r="H159" s="80"/>
      <c r="I159" s="146"/>
      <c r="J159" s="148"/>
      <c r="K159" s="148"/>
      <c r="L159" s="148"/>
      <c r="M159" s="148"/>
    </row>
    <row r="160" spans="1:13" ht="15">
      <c r="A160" s="135"/>
      <c r="B160" s="125" t="s">
        <v>116</v>
      </c>
      <c r="C160" s="126">
        <f t="shared" si="5"/>
        <v>52.17391304347826</v>
      </c>
      <c r="D160" s="126">
        <v>60</v>
      </c>
      <c r="E160" s="130">
        <v>350</v>
      </c>
      <c r="F160" s="127">
        <f t="shared" si="6"/>
        <v>0</v>
      </c>
      <c r="G160" s="79"/>
      <c r="H160" s="80"/>
      <c r="I160" s="146"/>
      <c r="J160" s="148"/>
      <c r="K160" s="148"/>
      <c r="L160" s="148"/>
      <c r="M160" s="148"/>
    </row>
    <row r="161" spans="1:13" ht="15">
      <c r="A161" s="124"/>
      <c r="B161" s="125" t="s">
        <v>164</v>
      </c>
      <c r="C161" s="126">
        <v>52.17</v>
      </c>
      <c r="D161" s="126">
        <v>60</v>
      </c>
      <c r="E161" s="130">
        <v>800</v>
      </c>
      <c r="F161" s="127">
        <f t="shared" si="6"/>
        <v>0</v>
      </c>
      <c r="G161" s="79"/>
      <c r="H161" s="80"/>
      <c r="I161" s="146"/>
      <c r="J161" s="148"/>
      <c r="K161" s="148"/>
      <c r="L161" s="148"/>
      <c r="M161" s="148"/>
    </row>
    <row r="162" spans="1:13" ht="15">
      <c r="A162" s="135"/>
      <c r="B162" s="125" t="s">
        <v>248</v>
      </c>
      <c r="C162" s="126">
        <f t="shared" si="5"/>
        <v>200</v>
      </c>
      <c r="D162" s="126">
        <v>230</v>
      </c>
      <c r="E162" s="129">
        <v>1400</v>
      </c>
      <c r="F162" s="127">
        <f t="shared" si="6"/>
        <v>0</v>
      </c>
      <c r="G162" s="79"/>
      <c r="H162" s="80"/>
      <c r="I162" s="146"/>
      <c r="J162" s="148"/>
      <c r="K162" s="148"/>
      <c r="L162" s="148"/>
      <c r="M162" s="148"/>
    </row>
    <row r="163" spans="1:13" ht="15">
      <c r="A163" s="135"/>
      <c r="B163" s="125" t="s">
        <v>122</v>
      </c>
      <c r="C163" s="126">
        <f t="shared" si="5"/>
        <v>21.73913043478261</v>
      </c>
      <c r="D163" s="126">
        <v>25</v>
      </c>
      <c r="E163" s="130">
        <v>50</v>
      </c>
      <c r="F163" s="127">
        <f t="shared" si="6"/>
        <v>0</v>
      </c>
      <c r="G163" s="79"/>
      <c r="H163" s="80"/>
      <c r="I163" s="146"/>
      <c r="J163" s="148"/>
      <c r="K163" s="148"/>
      <c r="L163" s="148"/>
      <c r="M163" s="148"/>
    </row>
    <row r="164" spans="1:13" ht="15">
      <c r="A164" s="124"/>
      <c r="B164" s="125" t="s">
        <v>124</v>
      </c>
      <c r="C164" s="126">
        <f t="shared" si="5"/>
        <v>43.47826086956522</v>
      </c>
      <c r="D164" s="126">
        <v>50</v>
      </c>
      <c r="E164" s="130">
        <v>95</v>
      </c>
      <c r="F164" s="127">
        <f t="shared" si="6"/>
        <v>0</v>
      </c>
      <c r="G164" s="79"/>
      <c r="H164" s="80"/>
      <c r="I164" s="146"/>
      <c r="J164" s="148"/>
      <c r="K164" s="148"/>
      <c r="L164" s="148"/>
      <c r="M164" s="148"/>
    </row>
    <row r="165" spans="1:13" ht="15">
      <c r="A165" s="124"/>
      <c r="B165" s="125" t="s">
        <v>126</v>
      </c>
      <c r="C165" s="126">
        <f t="shared" si="5"/>
        <v>39.130434782608695</v>
      </c>
      <c r="D165" s="126">
        <v>45</v>
      </c>
      <c r="E165" s="130">
        <v>105</v>
      </c>
      <c r="F165" s="127">
        <f t="shared" si="6"/>
        <v>0</v>
      </c>
      <c r="G165" s="79"/>
      <c r="H165" s="80"/>
      <c r="I165" s="146"/>
      <c r="J165" s="148"/>
      <c r="K165" s="148"/>
      <c r="L165" s="148"/>
      <c r="M165" s="148"/>
    </row>
    <row r="166" spans="1:13" ht="15">
      <c r="A166" s="124"/>
      <c r="B166" s="125" t="s">
        <v>128</v>
      </c>
      <c r="C166" s="126">
        <f t="shared" si="5"/>
        <v>86.95652173913044</v>
      </c>
      <c r="D166" s="126">
        <v>100</v>
      </c>
      <c r="E166" s="130">
        <v>1800</v>
      </c>
      <c r="F166" s="127">
        <f t="shared" si="6"/>
        <v>0</v>
      </c>
      <c r="G166" s="79"/>
      <c r="H166" s="80"/>
      <c r="I166" s="146"/>
      <c r="J166" s="148"/>
      <c r="K166" s="148"/>
      <c r="L166" s="148"/>
      <c r="M166" s="148"/>
    </row>
    <row r="167" spans="1:13" ht="15">
      <c r="A167" s="124"/>
      <c r="B167" s="125" t="s">
        <v>130</v>
      </c>
      <c r="C167" s="126">
        <f t="shared" si="5"/>
        <v>17.391304347826086</v>
      </c>
      <c r="D167" s="126">
        <v>20</v>
      </c>
      <c r="E167" s="130">
        <v>95</v>
      </c>
      <c r="F167" s="127">
        <f t="shared" si="6"/>
        <v>0</v>
      </c>
      <c r="G167" s="79"/>
      <c r="H167" s="80"/>
      <c r="I167" s="146"/>
      <c r="J167" s="148"/>
      <c r="K167" s="148"/>
      <c r="L167" s="148"/>
      <c r="M167" s="148"/>
    </row>
    <row r="168" spans="1:13" ht="15">
      <c r="A168" s="135"/>
      <c r="B168" s="125" t="s">
        <v>132</v>
      </c>
      <c r="C168" s="126">
        <f t="shared" si="5"/>
        <v>39.130434782608695</v>
      </c>
      <c r="D168" s="126">
        <v>45</v>
      </c>
      <c r="E168" s="129">
        <v>750</v>
      </c>
      <c r="F168" s="127">
        <f t="shared" si="6"/>
        <v>0</v>
      </c>
      <c r="G168" s="79"/>
      <c r="H168" s="80"/>
      <c r="I168" s="146"/>
      <c r="J168" s="148"/>
      <c r="K168" s="148"/>
      <c r="L168" s="148"/>
      <c r="M168" s="148"/>
    </row>
    <row r="169" spans="1:13" ht="15">
      <c r="A169" s="135"/>
      <c r="B169" s="125" t="s">
        <v>217</v>
      </c>
      <c r="C169" s="126">
        <f t="shared" si="5"/>
        <v>695.6521739130435</v>
      </c>
      <c r="D169" s="126">
        <v>800</v>
      </c>
      <c r="E169" s="129">
        <v>3500</v>
      </c>
      <c r="F169" s="127">
        <f t="shared" si="6"/>
        <v>0</v>
      </c>
      <c r="G169" s="79"/>
      <c r="H169" s="80"/>
      <c r="I169" s="146"/>
      <c r="J169" s="148"/>
      <c r="K169" s="148"/>
      <c r="L169" s="148"/>
      <c r="M169" s="148"/>
    </row>
    <row r="170" spans="1:13" ht="15">
      <c r="A170" s="135"/>
      <c r="B170" s="125" t="s">
        <v>135</v>
      </c>
      <c r="C170" s="126">
        <f t="shared" si="5"/>
        <v>434.7826086956522</v>
      </c>
      <c r="D170" s="126">
        <v>500</v>
      </c>
      <c r="E170" s="129">
        <v>2000</v>
      </c>
      <c r="F170" s="127">
        <f t="shared" si="6"/>
        <v>0</v>
      </c>
      <c r="G170" s="79"/>
      <c r="H170" s="80"/>
      <c r="I170" s="146"/>
      <c r="J170" s="148"/>
      <c r="K170" s="148"/>
      <c r="L170" s="148"/>
      <c r="M170" s="148"/>
    </row>
    <row r="171" spans="1:13" ht="15">
      <c r="A171" s="135"/>
      <c r="B171" s="125" t="s">
        <v>137</v>
      </c>
      <c r="C171" s="126">
        <f aca="true" t="shared" si="7" ref="C171:C188">SUM(D171*100/115)</f>
        <v>1217.391304347826</v>
      </c>
      <c r="D171" s="126">
        <v>1400</v>
      </c>
      <c r="E171" s="136">
        <v>30000</v>
      </c>
      <c r="F171" s="127">
        <f aca="true" t="shared" si="8" ref="F171:F188">SUM(A171*D171)</f>
        <v>0</v>
      </c>
      <c r="G171" s="79"/>
      <c r="H171" s="80"/>
      <c r="I171" s="146"/>
      <c r="J171" s="148"/>
      <c r="K171" s="148"/>
      <c r="L171" s="148"/>
      <c r="M171" s="148"/>
    </row>
    <row r="172" spans="1:13" ht="15">
      <c r="A172" s="135"/>
      <c r="B172" s="125" t="s">
        <v>139</v>
      </c>
      <c r="C172" s="126">
        <f t="shared" si="7"/>
        <v>434.7826086956522</v>
      </c>
      <c r="D172" s="126">
        <v>500</v>
      </c>
      <c r="E172" s="130">
        <v>4500</v>
      </c>
      <c r="F172" s="127">
        <f t="shared" si="8"/>
        <v>0</v>
      </c>
      <c r="G172" s="79"/>
      <c r="H172" s="80"/>
      <c r="I172" s="146"/>
      <c r="J172" s="148"/>
      <c r="K172" s="148"/>
      <c r="L172" s="148"/>
      <c r="M172" s="148"/>
    </row>
    <row r="173" spans="1:13" ht="15">
      <c r="A173" s="135"/>
      <c r="B173" s="125" t="s">
        <v>219</v>
      </c>
      <c r="C173" s="126">
        <f t="shared" si="7"/>
        <v>104.34782608695652</v>
      </c>
      <c r="D173" s="126">
        <v>120</v>
      </c>
      <c r="E173" s="130">
        <v>600</v>
      </c>
      <c r="F173" s="127">
        <f t="shared" si="8"/>
        <v>0</v>
      </c>
      <c r="G173" s="79"/>
      <c r="H173" s="80"/>
      <c r="I173" s="146"/>
      <c r="J173" s="148"/>
      <c r="K173" s="148"/>
      <c r="L173" s="148"/>
      <c r="M173" s="148"/>
    </row>
    <row r="174" spans="1:13" ht="15">
      <c r="A174" s="135"/>
      <c r="B174" s="125" t="s">
        <v>142</v>
      </c>
      <c r="C174" s="126">
        <f t="shared" si="7"/>
        <v>104.34782608695652</v>
      </c>
      <c r="D174" s="126">
        <v>120</v>
      </c>
      <c r="E174" s="127">
        <v>650</v>
      </c>
      <c r="F174" s="127">
        <f t="shared" si="8"/>
        <v>0</v>
      </c>
      <c r="G174" s="79"/>
      <c r="H174" s="80"/>
      <c r="I174" s="146"/>
      <c r="J174" s="148"/>
      <c r="K174" s="148"/>
      <c r="L174" s="148"/>
      <c r="M174" s="148"/>
    </row>
    <row r="175" spans="1:13" ht="15">
      <c r="A175" s="135"/>
      <c r="B175" s="125" t="s">
        <v>144</v>
      </c>
      <c r="C175" s="126">
        <f t="shared" si="7"/>
        <v>65.21739130434783</v>
      </c>
      <c r="D175" s="126">
        <v>75</v>
      </c>
      <c r="E175" s="127">
        <v>300</v>
      </c>
      <c r="F175" s="127">
        <f t="shared" si="8"/>
        <v>0</v>
      </c>
      <c r="G175" s="79"/>
      <c r="H175" s="80"/>
      <c r="I175" s="146"/>
      <c r="J175" s="148"/>
      <c r="K175" s="148"/>
      <c r="L175" s="148"/>
      <c r="M175" s="148"/>
    </row>
    <row r="176" spans="1:13" ht="15">
      <c r="A176" s="124"/>
      <c r="B176" s="125" t="s">
        <v>146</v>
      </c>
      <c r="C176" s="126">
        <f t="shared" si="7"/>
        <v>130.43478260869566</v>
      </c>
      <c r="D176" s="126">
        <v>150</v>
      </c>
      <c r="E176" s="130">
        <v>400</v>
      </c>
      <c r="F176" s="127">
        <f t="shared" si="8"/>
        <v>0</v>
      </c>
      <c r="G176" s="79"/>
      <c r="H176" s="80"/>
      <c r="I176" s="146"/>
      <c r="J176" s="148"/>
      <c r="K176" s="148"/>
      <c r="L176" s="148"/>
      <c r="M176" s="148"/>
    </row>
    <row r="177" spans="1:13" ht="15">
      <c r="A177" s="124"/>
      <c r="B177" s="125" t="s">
        <v>218</v>
      </c>
      <c r="C177" s="126">
        <f t="shared" si="7"/>
        <v>82.6086956521739</v>
      </c>
      <c r="D177" s="126">
        <v>95</v>
      </c>
      <c r="E177" s="127">
        <v>400</v>
      </c>
      <c r="F177" s="127">
        <f t="shared" si="8"/>
        <v>0</v>
      </c>
      <c r="G177" s="79"/>
      <c r="H177" s="80"/>
      <c r="I177" s="146"/>
      <c r="J177" s="148"/>
      <c r="K177" s="148"/>
      <c r="L177" s="148"/>
      <c r="M177" s="148"/>
    </row>
    <row r="178" spans="1:13" ht="15">
      <c r="A178" s="135"/>
      <c r="B178" s="125" t="s">
        <v>149</v>
      </c>
      <c r="C178" s="126">
        <f t="shared" si="7"/>
        <v>173.91304347826087</v>
      </c>
      <c r="D178" s="126">
        <v>200</v>
      </c>
      <c r="E178" s="130">
        <v>1000</v>
      </c>
      <c r="F178" s="127">
        <f t="shared" si="8"/>
        <v>0</v>
      </c>
      <c r="G178" s="79"/>
      <c r="H178" s="80"/>
      <c r="I178" s="146"/>
      <c r="J178" s="148"/>
      <c r="K178" s="148"/>
      <c r="L178" s="148"/>
      <c r="M178" s="148"/>
    </row>
    <row r="179" spans="1:13" ht="15">
      <c r="A179" s="124"/>
      <c r="B179" s="125" t="s">
        <v>151</v>
      </c>
      <c r="C179" s="126">
        <f t="shared" si="7"/>
        <v>652.1739130434783</v>
      </c>
      <c r="D179" s="126">
        <v>750</v>
      </c>
      <c r="E179" s="130">
        <v>5500</v>
      </c>
      <c r="F179" s="127">
        <f t="shared" si="8"/>
        <v>0</v>
      </c>
      <c r="G179" s="79"/>
      <c r="H179" s="80"/>
      <c r="I179" s="146"/>
      <c r="J179" s="148"/>
      <c r="K179" s="148"/>
      <c r="L179" s="148"/>
      <c r="M179" s="148"/>
    </row>
    <row r="180" spans="1:13" ht="15">
      <c r="A180" s="124"/>
      <c r="B180" s="125" t="s">
        <v>153</v>
      </c>
      <c r="C180" s="126">
        <f t="shared" si="7"/>
        <v>17.391304347826086</v>
      </c>
      <c r="D180" s="126">
        <v>20</v>
      </c>
      <c r="E180" s="130">
        <v>95</v>
      </c>
      <c r="F180" s="127">
        <f t="shared" si="8"/>
        <v>0</v>
      </c>
      <c r="G180" s="79"/>
      <c r="H180" s="80"/>
      <c r="I180" s="146"/>
      <c r="J180" s="148"/>
      <c r="K180" s="148"/>
      <c r="L180" s="148"/>
      <c r="M180" s="148"/>
    </row>
    <row r="181" spans="1:13" ht="15">
      <c r="A181" s="124"/>
      <c r="B181" s="125" t="s">
        <v>155</v>
      </c>
      <c r="C181" s="126">
        <f t="shared" si="7"/>
        <v>1.7391304347826086</v>
      </c>
      <c r="D181" s="126">
        <v>2</v>
      </c>
      <c r="E181" s="145">
        <v>10</v>
      </c>
      <c r="F181" s="127">
        <f t="shared" si="8"/>
        <v>0</v>
      </c>
      <c r="G181" s="79"/>
      <c r="H181" s="80"/>
      <c r="I181" s="146"/>
      <c r="J181" s="148"/>
      <c r="K181" s="148"/>
      <c r="L181" s="148"/>
      <c r="M181" s="148"/>
    </row>
    <row r="182" spans="1:13" ht="15">
      <c r="A182" s="124"/>
      <c r="B182" s="125" t="s">
        <v>157</v>
      </c>
      <c r="C182" s="126">
        <f t="shared" si="7"/>
        <v>4.3478260869565215</v>
      </c>
      <c r="D182" s="126">
        <v>5</v>
      </c>
      <c r="E182" s="126">
        <v>60</v>
      </c>
      <c r="F182" s="127">
        <f t="shared" si="8"/>
        <v>0</v>
      </c>
      <c r="G182" s="79"/>
      <c r="H182" s="80"/>
      <c r="I182" s="146"/>
      <c r="J182" s="148"/>
      <c r="K182" s="148"/>
      <c r="L182" s="148"/>
      <c r="M182" s="148"/>
    </row>
    <row r="183" spans="1:13" ht="15">
      <c r="A183" s="124"/>
      <c r="B183" s="125" t="s">
        <v>251</v>
      </c>
      <c r="C183" s="126">
        <v>100</v>
      </c>
      <c r="D183" s="126">
        <v>150</v>
      </c>
      <c r="E183" s="127">
        <v>2000</v>
      </c>
      <c r="F183" s="127">
        <f t="shared" si="8"/>
        <v>0</v>
      </c>
      <c r="G183" s="79"/>
      <c r="H183" s="80"/>
      <c r="I183" s="146"/>
      <c r="J183" s="148"/>
      <c r="K183" s="148"/>
      <c r="L183" s="148"/>
      <c r="M183" s="148"/>
    </row>
    <row r="184" spans="1:13" ht="15">
      <c r="A184" s="124"/>
      <c r="B184" s="125" t="s">
        <v>252</v>
      </c>
      <c r="C184" s="126">
        <v>30.43</v>
      </c>
      <c r="D184" s="126">
        <v>45</v>
      </c>
      <c r="E184" s="130">
        <v>150</v>
      </c>
      <c r="F184" s="127">
        <f t="shared" si="8"/>
        <v>0</v>
      </c>
      <c r="G184" s="79"/>
      <c r="H184" s="80"/>
      <c r="I184" s="146"/>
      <c r="J184" s="148"/>
      <c r="K184" s="148"/>
      <c r="L184" s="148"/>
      <c r="M184" s="148"/>
    </row>
    <row r="185" spans="1:13" ht="15">
      <c r="A185" s="135"/>
      <c r="B185" s="125" t="s">
        <v>162</v>
      </c>
      <c r="C185" s="126">
        <f t="shared" si="7"/>
        <v>8.695652173913043</v>
      </c>
      <c r="D185" s="126">
        <v>10</v>
      </c>
      <c r="E185" s="126">
        <v>80</v>
      </c>
      <c r="F185" s="127">
        <f t="shared" si="8"/>
        <v>0</v>
      </c>
      <c r="G185" s="79"/>
      <c r="H185" s="80"/>
      <c r="I185" s="146"/>
      <c r="J185" s="148"/>
      <c r="K185" s="148"/>
      <c r="L185" s="148"/>
      <c r="M185" s="148"/>
    </row>
    <row r="186" spans="1:13" ht="15">
      <c r="A186" s="124"/>
      <c r="B186" s="125" t="s">
        <v>263</v>
      </c>
      <c r="C186" s="126">
        <v>21.74</v>
      </c>
      <c r="D186" s="126">
        <v>25</v>
      </c>
      <c r="E186" s="130">
        <v>80</v>
      </c>
      <c r="F186" s="127">
        <f t="shared" si="8"/>
        <v>0</v>
      </c>
      <c r="G186" s="79"/>
      <c r="H186" s="80"/>
      <c r="I186" s="146"/>
      <c r="J186" s="148"/>
      <c r="K186" s="148"/>
      <c r="L186" s="148"/>
      <c r="M186" s="148"/>
    </row>
    <row r="187" spans="1:13" ht="15">
      <c r="A187" s="124"/>
      <c r="B187" s="125" t="s">
        <v>166</v>
      </c>
      <c r="C187" s="126">
        <f t="shared" si="7"/>
        <v>17.391304347826086</v>
      </c>
      <c r="D187" s="126">
        <v>20</v>
      </c>
      <c r="E187" s="129">
        <v>80</v>
      </c>
      <c r="F187" s="127">
        <f t="shared" si="8"/>
        <v>0</v>
      </c>
      <c r="G187" s="79"/>
      <c r="H187" s="80"/>
      <c r="I187" s="146"/>
      <c r="J187" s="148"/>
      <c r="K187" s="148"/>
      <c r="L187" s="148"/>
      <c r="M187" s="148"/>
    </row>
    <row r="188" spans="1:13" ht="15">
      <c r="A188" s="124"/>
      <c r="B188" s="125" t="s">
        <v>229</v>
      </c>
      <c r="C188" s="126">
        <f t="shared" si="7"/>
        <v>173.91304347826087</v>
      </c>
      <c r="D188" s="126">
        <v>200</v>
      </c>
      <c r="E188" s="129">
        <v>2000</v>
      </c>
      <c r="F188" s="127">
        <f t="shared" si="8"/>
        <v>0</v>
      </c>
      <c r="G188" s="79"/>
      <c r="H188" s="80"/>
      <c r="I188" s="146"/>
      <c r="J188" s="148"/>
      <c r="K188" s="148"/>
      <c r="L188" s="148"/>
      <c r="M188" s="148"/>
    </row>
    <row r="189" spans="1:13" ht="15">
      <c r="A189" s="171"/>
      <c r="B189" s="137"/>
      <c r="C189" s="138"/>
      <c r="D189" s="172"/>
      <c r="E189" s="138"/>
      <c r="F189" s="139"/>
      <c r="G189" s="79"/>
      <c r="H189" s="80"/>
      <c r="I189" s="146"/>
      <c r="J189" s="148"/>
      <c r="K189" s="148"/>
      <c r="L189" s="148"/>
      <c r="M189" s="148"/>
    </row>
    <row r="190" spans="1:13" ht="15.75">
      <c r="A190" s="174"/>
      <c r="B190" s="175" t="s">
        <v>169</v>
      </c>
      <c r="C190" s="176"/>
      <c r="D190" s="177"/>
      <c r="E190" s="176"/>
      <c r="F190" s="178"/>
      <c r="G190" s="79"/>
      <c r="H190" s="80"/>
      <c r="I190" s="146"/>
      <c r="J190" s="148"/>
      <c r="K190" s="148"/>
      <c r="L190" s="148"/>
      <c r="M190" s="148"/>
    </row>
    <row r="191" spans="1:13" ht="15.75">
      <c r="A191" s="174"/>
      <c r="B191" s="179" t="s">
        <v>171</v>
      </c>
      <c r="C191" s="177"/>
      <c r="D191" s="177"/>
      <c r="E191" s="180"/>
      <c r="F191" s="178">
        <f>SUM(A191*D191)</f>
        <v>0</v>
      </c>
      <c r="G191" s="79"/>
      <c r="H191" s="80"/>
      <c r="I191" s="146"/>
      <c r="J191" s="148"/>
      <c r="K191" s="148"/>
      <c r="L191" s="148"/>
      <c r="M191" s="148"/>
    </row>
    <row r="192" spans="1:13" ht="15.75">
      <c r="A192" s="174"/>
      <c r="B192" s="179" t="s">
        <v>173</v>
      </c>
      <c r="C192" s="177"/>
      <c r="D192" s="177"/>
      <c r="E192" s="180"/>
      <c r="F192" s="178">
        <f>SUM(A192*D192)</f>
        <v>0</v>
      </c>
      <c r="G192" s="79"/>
      <c r="H192" s="80"/>
      <c r="I192" s="146"/>
      <c r="J192" s="148"/>
      <c r="K192" s="148"/>
      <c r="L192" s="148"/>
      <c r="M192" s="148"/>
    </row>
    <row r="193" spans="1:13" ht="15">
      <c r="A193" s="174"/>
      <c r="B193" s="179" t="s">
        <v>175</v>
      </c>
      <c r="C193" s="177"/>
      <c r="D193" s="177"/>
      <c r="E193" s="176"/>
      <c r="F193" s="178">
        <f>SUM(A193*D193)</f>
        <v>0</v>
      </c>
      <c r="G193" s="79"/>
      <c r="H193" s="80"/>
      <c r="I193" s="146"/>
      <c r="J193" s="148"/>
      <c r="K193" s="148"/>
      <c r="L193" s="148"/>
      <c r="M193" s="148"/>
    </row>
    <row r="194" spans="1:13" ht="15">
      <c r="A194" s="174"/>
      <c r="B194" s="179" t="s">
        <v>176</v>
      </c>
      <c r="C194" s="177"/>
      <c r="D194" s="176"/>
      <c r="E194" s="176"/>
      <c r="F194" s="178">
        <f>SUM(A194*D194)</f>
        <v>0</v>
      </c>
      <c r="G194" s="79"/>
      <c r="H194" s="80"/>
      <c r="I194" s="146"/>
      <c r="J194" s="148"/>
      <c r="K194" s="148"/>
      <c r="L194" s="148"/>
      <c r="M194" s="148"/>
    </row>
    <row r="195" spans="1:13" ht="15">
      <c r="A195" s="174"/>
      <c r="B195" s="179" t="s">
        <v>177</v>
      </c>
      <c r="C195" s="181"/>
      <c r="D195" s="182"/>
      <c r="E195" s="183"/>
      <c r="F195" s="178">
        <f>SUM(A195*D195)</f>
        <v>0</v>
      </c>
      <c r="G195" s="79"/>
      <c r="H195" s="80"/>
      <c r="I195" s="146"/>
      <c r="J195" s="148"/>
      <c r="K195" s="148"/>
      <c r="L195" s="148"/>
      <c r="M195" s="148"/>
    </row>
    <row r="196" spans="1:13" ht="15">
      <c r="A196" s="174"/>
      <c r="B196" s="179"/>
      <c r="C196" s="181"/>
      <c r="D196" s="182"/>
      <c r="E196" s="183"/>
      <c r="F196" s="178"/>
      <c r="G196" s="79"/>
      <c r="H196" s="80"/>
      <c r="I196" s="146"/>
      <c r="J196" s="148"/>
      <c r="K196" s="148"/>
      <c r="L196" s="148"/>
      <c r="M196" s="148"/>
    </row>
    <row r="197" spans="1:13" ht="15">
      <c r="A197" s="174"/>
      <c r="B197" s="179"/>
      <c r="C197" s="181"/>
      <c r="D197" s="182"/>
      <c r="E197" s="183"/>
      <c r="F197" s="178"/>
      <c r="G197" s="79"/>
      <c r="H197" s="80"/>
      <c r="I197" s="146"/>
      <c r="J197" s="148"/>
      <c r="K197" s="148"/>
      <c r="L197" s="148"/>
      <c r="M197" s="148"/>
    </row>
    <row r="198" spans="1:13" ht="15">
      <c r="A198" s="174"/>
      <c r="B198" s="179"/>
      <c r="C198" s="181"/>
      <c r="D198" s="182"/>
      <c r="E198" s="183"/>
      <c r="F198" s="178"/>
      <c r="G198" s="79"/>
      <c r="H198" s="80"/>
      <c r="I198" s="146"/>
      <c r="J198" s="148"/>
      <c r="K198" s="148"/>
      <c r="L198" s="148"/>
      <c r="M198" s="148"/>
    </row>
    <row r="199" spans="1:13" ht="15">
      <c r="A199" s="174"/>
      <c r="B199" s="179"/>
      <c r="C199" s="176"/>
      <c r="D199" s="176"/>
      <c r="E199" s="183"/>
      <c r="F199" s="178"/>
      <c r="G199" s="79"/>
      <c r="H199" s="80"/>
      <c r="I199" s="146"/>
      <c r="J199" s="148"/>
      <c r="K199" s="148"/>
      <c r="L199" s="148"/>
      <c r="M199" s="148"/>
    </row>
    <row r="200" spans="1:13" ht="15.75">
      <c r="A200" s="174"/>
      <c r="B200" s="184" t="s">
        <v>182</v>
      </c>
      <c r="C200" s="177"/>
      <c r="D200" s="177"/>
      <c r="E200" s="180"/>
      <c r="F200" s="178">
        <f>SUM(A200*D200)</f>
        <v>0</v>
      </c>
      <c r="G200" s="79"/>
      <c r="H200" s="80"/>
      <c r="I200" s="146"/>
      <c r="J200" s="148"/>
      <c r="K200" s="148"/>
      <c r="L200" s="148"/>
      <c r="M200" s="148"/>
    </row>
    <row r="201" spans="1:13" ht="15.75">
      <c r="A201" s="174"/>
      <c r="B201" s="184" t="s">
        <v>185</v>
      </c>
      <c r="C201" s="177"/>
      <c r="D201" s="177"/>
      <c r="E201" s="180"/>
      <c r="F201" s="178">
        <f>SUM(A201*D201)</f>
        <v>0</v>
      </c>
      <c r="G201" s="79"/>
      <c r="H201" s="80"/>
      <c r="I201" s="146"/>
      <c r="J201" s="148"/>
      <c r="K201" s="148"/>
      <c r="L201" s="148"/>
      <c r="M201" s="148"/>
    </row>
    <row r="202" spans="1:13" ht="15">
      <c r="A202" s="174"/>
      <c r="B202" s="179"/>
      <c r="C202" s="183"/>
      <c r="D202" s="183"/>
      <c r="E202" s="183"/>
      <c r="F202" s="178"/>
      <c r="G202" s="79"/>
      <c r="H202" s="80"/>
      <c r="I202" s="146"/>
      <c r="J202" s="148"/>
      <c r="K202" s="148"/>
      <c r="L202" s="148"/>
      <c r="M202" s="148"/>
    </row>
    <row r="203" spans="1:13" ht="18">
      <c r="A203" s="79"/>
      <c r="B203" s="214" t="s">
        <v>192</v>
      </c>
      <c r="C203" s="206"/>
      <c r="D203" s="206"/>
      <c r="E203" s="206"/>
      <c r="F203" s="173">
        <v>0</v>
      </c>
      <c r="G203" s="79"/>
      <c r="H203" s="80"/>
      <c r="I203" s="146"/>
      <c r="J203" s="148"/>
      <c r="K203" s="148"/>
      <c r="L203" s="148"/>
      <c r="M203" s="148"/>
    </row>
    <row r="204" spans="1:13" ht="15.75">
      <c r="A204" s="79"/>
      <c r="B204" s="205" t="s">
        <v>237</v>
      </c>
      <c r="C204" s="206"/>
      <c r="D204" s="206"/>
      <c r="E204" s="206"/>
      <c r="F204" s="94"/>
      <c r="G204" s="79"/>
      <c r="H204" s="80"/>
      <c r="I204" s="146"/>
      <c r="J204" s="148"/>
      <c r="K204" s="148"/>
      <c r="L204" s="148"/>
      <c r="M204" s="148"/>
    </row>
    <row r="205" spans="1:13" ht="18">
      <c r="A205" s="79"/>
      <c r="B205" s="214" t="s">
        <v>239</v>
      </c>
      <c r="C205" s="206"/>
      <c r="D205" s="206"/>
      <c r="E205" s="206"/>
      <c r="F205" s="95">
        <f>SUM(F203:F204)</f>
        <v>0</v>
      </c>
      <c r="G205" s="79"/>
      <c r="H205" s="80"/>
      <c r="I205" s="146"/>
      <c r="J205" s="148"/>
      <c r="K205" s="148"/>
      <c r="L205" s="148"/>
      <c r="M205" s="148"/>
    </row>
    <row r="206" spans="1:13" ht="15">
      <c r="A206" s="79"/>
      <c r="B206" s="224" t="s">
        <v>240</v>
      </c>
      <c r="C206" s="206"/>
      <c r="D206" s="206"/>
      <c r="E206" s="206"/>
      <c r="F206" s="140"/>
      <c r="G206" s="79"/>
      <c r="H206" s="80"/>
      <c r="I206" s="146"/>
      <c r="J206" s="148"/>
      <c r="K206" s="148"/>
      <c r="L206" s="148"/>
      <c r="M206" s="148"/>
    </row>
    <row r="207" spans="1:13" ht="15">
      <c r="A207" s="79"/>
      <c r="B207" s="224" t="s">
        <v>241</v>
      </c>
      <c r="C207" s="206"/>
      <c r="D207" s="206"/>
      <c r="E207" s="206"/>
      <c r="F207" s="141">
        <f>SUM(F205-F206)</f>
        <v>0</v>
      </c>
      <c r="G207" s="79"/>
      <c r="H207" s="80"/>
      <c r="I207" s="146"/>
      <c r="J207" s="148"/>
      <c r="K207" s="148"/>
      <c r="L207" s="148"/>
      <c r="M207" s="148"/>
    </row>
    <row r="208" spans="1:13" ht="15">
      <c r="A208" s="79"/>
      <c r="B208" s="146"/>
      <c r="C208" s="148"/>
      <c r="D208" s="148"/>
      <c r="E208" s="148"/>
      <c r="F208" s="78"/>
      <c r="G208" s="79"/>
      <c r="H208" s="80"/>
      <c r="I208" s="146"/>
      <c r="J208" s="148"/>
      <c r="K208" s="148"/>
      <c r="L208" s="148"/>
      <c r="M208" s="148"/>
    </row>
    <row r="209" spans="1:13" ht="15">
      <c r="A209" s="79"/>
      <c r="B209" s="146"/>
      <c r="C209" s="148"/>
      <c r="D209" s="148"/>
      <c r="E209" s="148"/>
      <c r="F209" s="78"/>
      <c r="G209" s="79"/>
      <c r="H209" s="80"/>
      <c r="I209" s="146"/>
      <c r="J209" s="148"/>
      <c r="K209" s="148"/>
      <c r="L209" s="148"/>
      <c r="M209" s="148"/>
    </row>
    <row r="210" spans="1:13" ht="15">
      <c r="A210" s="79"/>
      <c r="B210" s="146"/>
      <c r="C210" s="148"/>
      <c r="D210" s="148"/>
      <c r="E210" s="148"/>
      <c r="F210" s="78"/>
      <c r="G210" s="79"/>
      <c r="H210" s="80"/>
      <c r="I210" s="146"/>
      <c r="J210" s="148"/>
      <c r="K210" s="148"/>
      <c r="L210" s="148"/>
      <c r="M210" s="148"/>
    </row>
    <row r="211" spans="1:13" ht="20.25">
      <c r="A211" s="79"/>
      <c r="B211" s="71" t="s">
        <v>234</v>
      </c>
      <c r="C211" s="72"/>
      <c r="D211" s="72"/>
      <c r="E211" s="72"/>
      <c r="F211" s="73"/>
      <c r="G211" s="79"/>
      <c r="H211" s="80"/>
      <c r="J211" s="99"/>
      <c r="K211" s="99"/>
      <c r="L211" s="99"/>
      <c r="M211" s="99"/>
    </row>
    <row r="212" spans="1:13" ht="15.75">
      <c r="A212" s="79"/>
      <c r="B212" s="74" t="s">
        <v>180</v>
      </c>
      <c r="C212" s="203" t="s">
        <v>181</v>
      </c>
      <c r="D212" s="203"/>
      <c r="E212" s="203"/>
      <c r="F212" s="204"/>
      <c r="G212" s="79"/>
      <c r="H212" s="80"/>
      <c r="J212" s="99"/>
      <c r="K212" s="99"/>
      <c r="L212" s="99"/>
      <c r="M212" s="99"/>
    </row>
    <row r="213" spans="1:13" ht="15.75">
      <c r="A213" s="79"/>
      <c r="B213" s="74" t="s">
        <v>183</v>
      </c>
      <c r="C213" s="203" t="s">
        <v>184</v>
      </c>
      <c r="D213" s="203"/>
      <c r="E213" s="203"/>
      <c r="F213" s="204"/>
      <c r="G213" s="79"/>
      <c r="H213" s="80"/>
      <c r="J213" s="99"/>
      <c r="K213" s="99"/>
      <c r="L213" s="99"/>
      <c r="M213" s="99"/>
    </row>
    <row r="214" spans="1:13" ht="15.75">
      <c r="A214" s="79"/>
      <c r="B214" s="74" t="s">
        <v>186</v>
      </c>
      <c r="C214" s="203" t="s">
        <v>187</v>
      </c>
      <c r="D214" s="203"/>
      <c r="E214" s="203"/>
      <c r="F214" s="204"/>
      <c r="G214" s="79"/>
      <c r="H214" s="80"/>
      <c r="J214" s="99"/>
      <c r="K214" s="99"/>
      <c r="L214" s="99"/>
      <c r="M214" s="99"/>
    </row>
    <row r="215" spans="1:13" ht="15.75">
      <c r="A215" s="79"/>
      <c r="B215" s="74" t="s">
        <v>188</v>
      </c>
      <c r="C215" s="203" t="s">
        <v>189</v>
      </c>
      <c r="D215" s="203"/>
      <c r="E215" s="203"/>
      <c r="F215" s="204"/>
      <c r="G215" s="79"/>
      <c r="H215" s="80"/>
      <c r="J215" s="99"/>
      <c r="K215" s="99"/>
      <c r="L215" s="99"/>
      <c r="M215" s="99"/>
    </row>
    <row r="216" spans="1:13" ht="15" customHeight="1">
      <c r="A216" s="79"/>
      <c r="B216" s="74" t="s">
        <v>190</v>
      </c>
      <c r="C216" s="203" t="s">
        <v>191</v>
      </c>
      <c r="D216" s="203"/>
      <c r="E216" s="203"/>
      <c r="F216" s="204"/>
      <c r="G216" s="79"/>
      <c r="H216" s="80"/>
      <c r="J216" s="99"/>
      <c r="K216" s="99"/>
      <c r="L216" s="99"/>
      <c r="M216" s="99"/>
    </row>
    <row r="217" spans="1:13" ht="18" customHeight="1">
      <c r="A217" s="79"/>
      <c r="B217" s="75" t="s">
        <v>193</v>
      </c>
      <c r="C217" s="198" t="s">
        <v>194</v>
      </c>
      <c r="D217" s="198"/>
      <c r="E217" s="198"/>
      <c r="F217" s="199"/>
      <c r="G217" s="79"/>
      <c r="H217" s="80"/>
      <c r="J217" s="99"/>
      <c r="K217" s="99"/>
      <c r="L217" s="99"/>
      <c r="M217" s="99"/>
    </row>
    <row r="218" spans="1:9" ht="15">
      <c r="A218" s="79"/>
      <c r="G218" s="79"/>
      <c r="H218" s="80"/>
      <c r="I218" s="96"/>
    </row>
    <row r="219" spans="1:13" ht="15.75">
      <c r="A219" s="79"/>
      <c r="C219" s="98"/>
      <c r="D219" s="98"/>
      <c r="E219" s="98"/>
      <c r="F219" s="78"/>
      <c r="G219" s="79"/>
      <c r="H219" s="80"/>
      <c r="I219" s="96"/>
      <c r="J219" s="98"/>
      <c r="K219" s="98"/>
      <c r="L219" s="98"/>
      <c r="M219" s="76"/>
    </row>
    <row r="220" spans="1:13" ht="20.25">
      <c r="A220" s="79"/>
      <c r="B220" s="77" t="s">
        <v>195</v>
      </c>
      <c r="C220" s="98"/>
      <c r="D220" s="98"/>
      <c r="E220" s="98"/>
      <c r="F220" s="78"/>
      <c r="G220" s="79"/>
      <c r="H220" s="80"/>
      <c r="I220" s="96"/>
      <c r="J220" s="98"/>
      <c r="K220" s="98"/>
      <c r="L220" s="98"/>
      <c r="M220" s="76"/>
    </row>
    <row r="221" spans="1:13" ht="15.75">
      <c r="A221" s="79"/>
      <c r="B221" s="81" t="s">
        <v>196</v>
      </c>
      <c r="C221" s="97"/>
      <c r="D221" s="97"/>
      <c r="E221" s="97"/>
      <c r="F221" s="82"/>
      <c r="G221" s="83"/>
      <c r="H221" s="84"/>
      <c r="I221" s="81"/>
      <c r="J221" s="97"/>
      <c r="K221" s="97"/>
      <c r="L221" s="97"/>
      <c r="M221" s="97"/>
    </row>
    <row r="222" spans="1:13" ht="30.75" customHeight="1">
      <c r="A222" s="79"/>
      <c r="B222" s="200" t="s">
        <v>197</v>
      </c>
      <c r="C222" s="201"/>
      <c r="D222" s="201"/>
      <c r="E222" s="201"/>
      <c r="F222" s="201"/>
      <c r="G222" s="87"/>
      <c r="H222" s="88"/>
      <c r="I222" s="85"/>
      <c r="J222" s="86"/>
      <c r="K222" s="86"/>
      <c r="L222" s="86"/>
      <c r="M222" s="86"/>
    </row>
    <row r="223" spans="1:13" ht="30.75" customHeight="1">
      <c r="A223" s="79"/>
      <c r="B223" s="202" t="s">
        <v>198</v>
      </c>
      <c r="C223" s="201"/>
      <c r="D223" s="201"/>
      <c r="E223" s="201"/>
      <c r="F223" s="201"/>
      <c r="G223" s="87"/>
      <c r="H223" s="88"/>
      <c r="I223" s="85"/>
      <c r="J223" s="86"/>
      <c r="K223" s="86"/>
      <c r="L223" s="86"/>
      <c r="M223" s="86"/>
    </row>
    <row r="224" spans="1:13" ht="30.75" customHeight="1">
      <c r="A224" s="79"/>
      <c r="B224" s="202" t="s">
        <v>199</v>
      </c>
      <c r="C224" s="201"/>
      <c r="D224" s="201"/>
      <c r="E224" s="201"/>
      <c r="F224" s="201"/>
      <c r="G224" s="83"/>
      <c r="H224" s="84"/>
      <c r="I224" s="81"/>
      <c r="J224" s="97"/>
      <c r="K224" s="97"/>
      <c r="L224" s="97"/>
      <c r="M224" s="97"/>
    </row>
    <row r="225" spans="1:13" ht="30.75" customHeight="1">
      <c r="A225" s="79"/>
      <c r="B225" s="185" t="s">
        <v>200</v>
      </c>
      <c r="C225" s="186"/>
      <c r="D225" s="186"/>
      <c r="E225" s="186"/>
      <c r="F225" s="187"/>
      <c r="G225" s="83"/>
      <c r="H225" s="84"/>
      <c r="I225" s="81"/>
      <c r="J225" s="97"/>
      <c r="K225" s="97"/>
      <c r="L225" s="97"/>
      <c r="M225" s="97"/>
    </row>
    <row r="226" spans="1:13" ht="30.75" customHeight="1">
      <c r="A226" s="79"/>
      <c r="B226" s="188" t="s">
        <v>201</v>
      </c>
      <c r="C226" s="189"/>
      <c r="D226" s="189"/>
      <c r="E226" s="189"/>
      <c r="F226" s="190"/>
      <c r="G226" s="79"/>
      <c r="H226" s="80"/>
      <c r="I226" s="96"/>
      <c r="J226" s="98"/>
      <c r="K226" s="98"/>
      <c r="L226" s="98"/>
      <c r="M226" s="98"/>
    </row>
    <row r="227" spans="1:13" ht="30.75" customHeight="1">
      <c r="A227" s="79"/>
      <c r="B227" s="222" t="s">
        <v>253</v>
      </c>
      <c r="C227" s="201"/>
      <c r="D227" s="201"/>
      <c r="E227" s="201"/>
      <c r="F227" s="201"/>
      <c r="G227" s="79"/>
      <c r="H227" s="80"/>
      <c r="I227" s="90"/>
      <c r="J227" s="98"/>
      <c r="K227" s="98"/>
      <c r="L227" s="98"/>
      <c r="M227" s="98"/>
    </row>
    <row r="228" spans="1:13" ht="30.75" customHeight="1">
      <c r="A228" s="79"/>
      <c r="B228" s="220" t="s">
        <v>254</v>
      </c>
      <c r="C228" s="223"/>
      <c r="D228" s="223"/>
      <c r="E228" s="223"/>
      <c r="F228" s="223"/>
      <c r="G228" s="89"/>
      <c r="H228" s="80"/>
      <c r="I228" s="96"/>
      <c r="J228" s="98"/>
      <c r="K228" s="98"/>
      <c r="L228" s="98"/>
      <c r="M228" s="98"/>
    </row>
    <row r="229" spans="1:13" ht="30.75" customHeight="1">
      <c r="A229" s="79"/>
      <c r="B229" s="220" t="s">
        <v>202</v>
      </c>
      <c r="C229" s="201"/>
      <c r="D229" s="201"/>
      <c r="E229" s="201"/>
      <c r="F229" s="201"/>
      <c r="G229" s="79"/>
      <c r="H229" s="80"/>
      <c r="I229" s="96"/>
      <c r="J229" s="98"/>
      <c r="K229" s="98"/>
      <c r="L229" s="98"/>
      <c r="M229" s="98"/>
    </row>
    <row r="230" spans="1:13" ht="30.75" customHeight="1">
      <c r="A230" s="79"/>
      <c r="B230" s="188" t="s">
        <v>203</v>
      </c>
      <c r="C230" s="189"/>
      <c r="D230" s="189"/>
      <c r="E230" s="189"/>
      <c r="F230" s="190"/>
      <c r="G230" s="79"/>
      <c r="H230" s="80"/>
      <c r="I230" s="96"/>
      <c r="J230" s="98"/>
      <c r="K230" s="98"/>
      <c r="L230" s="98"/>
      <c r="M230" s="98"/>
    </row>
    <row r="231" spans="1:13" ht="30.75" customHeight="1">
      <c r="A231" s="79"/>
      <c r="B231" s="220" t="s">
        <v>204</v>
      </c>
      <c r="C231" s="201"/>
      <c r="D231" s="201"/>
      <c r="E231" s="201"/>
      <c r="F231" s="201"/>
      <c r="G231" s="79"/>
      <c r="H231" s="80"/>
      <c r="I231" s="96"/>
      <c r="J231" s="98"/>
      <c r="K231" s="98"/>
      <c r="L231" s="98"/>
      <c r="M231" s="98"/>
    </row>
    <row r="232" spans="1:13" ht="30.75" customHeight="1">
      <c r="A232" s="79"/>
      <c r="B232" s="188" t="s">
        <v>205</v>
      </c>
      <c r="C232" s="189"/>
      <c r="D232" s="189"/>
      <c r="E232" s="189"/>
      <c r="F232" s="190"/>
      <c r="G232" s="79"/>
      <c r="H232" s="80"/>
      <c r="I232" s="96"/>
      <c r="J232" s="98"/>
      <c r="K232" s="98"/>
      <c r="L232" s="98"/>
      <c r="M232" s="98"/>
    </row>
    <row r="233" spans="1:13" ht="30.75" customHeight="1">
      <c r="A233" s="79"/>
      <c r="B233" s="220" t="s">
        <v>233</v>
      </c>
      <c r="C233" s="221"/>
      <c r="D233" s="221"/>
      <c r="E233" s="221"/>
      <c r="F233" s="221"/>
      <c r="G233" s="79"/>
      <c r="H233" s="80"/>
      <c r="I233" s="191"/>
      <c r="J233" s="98"/>
      <c r="K233" s="98"/>
      <c r="L233" s="98"/>
      <c r="M233" s="98"/>
    </row>
    <row r="234" spans="1:13" ht="30.75" customHeight="1">
      <c r="A234" s="79"/>
      <c r="B234" s="220" t="s">
        <v>255</v>
      </c>
      <c r="C234" s="201"/>
      <c r="D234" s="201"/>
      <c r="E234" s="201"/>
      <c r="F234" s="201"/>
      <c r="G234" s="79"/>
      <c r="H234" s="80"/>
      <c r="I234" s="96"/>
      <c r="J234" s="98"/>
      <c r="K234" s="98"/>
      <c r="L234" s="98"/>
      <c r="M234" s="98"/>
    </row>
    <row r="235" spans="1:13" ht="30.75" customHeight="1">
      <c r="A235" s="79"/>
      <c r="B235" s="188" t="s">
        <v>206</v>
      </c>
      <c r="C235" s="189"/>
      <c r="D235" s="189"/>
      <c r="E235" s="189"/>
      <c r="F235" s="190"/>
      <c r="G235" s="79"/>
      <c r="H235" s="80"/>
      <c r="I235" s="96"/>
      <c r="J235" s="98"/>
      <c r="K235" s="98"/>
      <c r="L235" s="98"/>
      <c r="M235" s="98"/>
    </row>
    <row r="236" spans="1:13" ht="30.75" customHeight="1">
      <c r="A236" s="79"/>
      <c r="B236" s="220" t="s">
        <v>256</v>
      </c>
      <c r="C236" s="201"/>
      <c r="D236" s="201"/>
      <c r="E236" s="201"/>
      <c r="F236" s="201"/>
      <c r="G236" s="90"/>
      <c r="H236" s="80"/>
      <c r="I236" s="96"/>
      <c r="J236" s="98"/>
      <c r="K236" s="98"/>
      <c r="L236" s="98"/>
      <c r="M236" s="98"/>
    </row>
    <row r="237" spans="1:13" ht="30.75" customHeight="1">
      <c r="A237" s="79"/>
      <c r="B237" s="220" t="s">
        <v>257</v>
      </c>
      <c r="C237" s="221"/>
      <c r="D237" s="221"/>
      <c r="E237" s="221"/>
      <c r="F237" s="221"/>
      <c r="G237" s="79"/>
      <c r="H237" s="80"/>
      <c r="I237" s="191"/>
      <c r="J237" s="98"/>
      <c r="K237" s="98"/>
      <c r="L237" s="98"/>
      <c r="M237" s="98"/>
    </row>
    <row r="238" spans="1:13" ht="30.75" customHeight="1">
      <c r="A238" s="79"/>
      <c r="B238" s="225" t="s">
        <v>207</v>
      </c>
      <c r="C238" s="201"/>
      <c r="D238" s="201"/>
      <c r="E238" s="201"/>
      <c r="F238" s="201"/>
      <c r="G238" s="79"/>
      <c r="H238" s="80"/>
      <c r="I238" s="96"/>
      <c r="J238" s="98"/>
      <c r="K238" s="98"/>
      <c r="L238" s="98"/>
      <c r="M238" s="98"/>
    </row>
    <row r="239" spans="1:13" ht="30.75" customHeight="1">
      <c r="A239" s="79"/>
      <c r="B239" s="188" t="s">
        <v>208</v>
      </c>
      <c r="C239" s="189"/>
      <c r="D239" s="189"/>
      <c r="E239" s="189"/>
      <c r="F239" s="190"/>
      <c r="G239" s="79"/>
      <c r="H239" s="80"/>
      <c r="I239" s="96"/>
      <c r="J239" s="98"/>
      <c r="K239" s="98"/>
      <c r="L239" s="98"/>
      <c r="M239" s="98"/>
    </row>
    <row r="240" spans="1:13" ht="30.75" customHeight="1">
      <c r="A240" s="79"/>
      <c r="B240" s="220" t="s">
        <v>258</v>
      </c>
      <c r="C240" s="221"/>
      <c r="D240" s="221"/>
      <c r="E240" s="221"/>
      <c r="F240" s="221"/>
      <c r="G240" s="79"/>
      <c r="H240" s="80"/>
      <c r="I240" s="191"/>
      <c r="J240" s="98"/>
      <c r="K240" s="98"/>
      <c r="L240" s="98"/>
      <c r="M240" s="98"/>
    </row>
    <row r="241" spans="1:13" ht="30.75" customHeight="1">
      <c r="A241" s="79"/>
      <c r="B241" s="220" t="s">
        <v>259</v>
      </c>
      <c r="C241" s="221"/>
      <c r="D241" s="221"/>
      <c r="E241" s="221"/>
      <c r="F241" s="221"/>
      <c r="G241" s="189"/>
      <c r="H241" s="189"/>
      <c r="I241" s="191"/>
      <c r="J241" s="98"/>
      <c r="K241" s="98"/>
      <c r="L241" s="98"/>
      <c r="M241" s="98"/>
    </row>
    <row r="242" spans="1:13" ht="30.75" customHeight="1">
      <c r="A242" s="79"/>
      <c r="B242" s="188" t="s">
        <v>209</v>
      </c>
      <c r="C242" s="99"/>
      <c r="D242" s="99"/>
      <c r="E242" s="99"/>
      <c r="F242" s="190"/>
      <c r="G242" s="189"/>
      <c r="H242" s="189"/>
      <c r="I242" s="189"/>
      <c r="J242" s="98"/>
      <c r="K242" s="98"/>
      <c r="L242" s="98"/>
      <c r="M242" s="98"/>
    </row>
    <row r="243" spans="1:13" ht="30.75" customHeight="1">
      <c r="A243" s="79"/>
      <c r="B243" s="220" t="s">
        <v>260</v>
      </c>
      <c r="C243" s="221"/>
      <c r="D243" s="221"/>
      <c r="E243" s="221"/>
      <c r="F243" s="221"/>
      <c r="G243" s="189"/>
      <c r="H243" s="189"/>
      <c r="I243" s="191"/>
      <c r="J243" s="98"/>
      <c r="K243" s="98"/>
      <c r="L243" s="98"/>
      <c r="M243" s="98"/>
    </row>
    <row r="244" spans="1:13" ht="30.75" customHeight="1">
      <c r="A244" s="79"/>
      <c r="B244" s="188" t="s">
        <v>210</v>
      </c>
      <c r="C244" s="99"/>
      <c r="D244" s="99"/>
      <c r="E244" s="99"/>
      <c r="F244" s="190"/>
      <c r="G244" s="189"/>
      <c r="H244" s="189"/>
      <c r="I244" s="189"/>
      <c r="J244" s="98"/>
      <c r="K244" s="98"/>
      <c r="L244" s="98"/>
      <c r="M244" s="98"/>
    </row>
    <row r="245" spans="1:13" ht="30.75" customHeight="1">
      <c r="A245" s="79"/>
      <c r="B245" s="220" t="s">
        <v>261</v>
      </c>
      <c r="C245" s="221"/>
      <c r="D245" s="221"/>
      <c r="E245" s="221"/>
      <c r="F245" s="221"/>
      <c r="H245" s="189"/>
      <c r="I245" s="191"/>
      <c r="J245" s="98"/>
      <c r="K245" s="98"/>
      <c r="L245" s="98"/>
      <c r="M245" s="98"/>
    </row>
    <row r="246" spans="1:13" ht="30.75" customHeight="1">
      <c r="A246" s="79"/>
      <c r="B246" s="220" t="s">
        <v>262</v>
      </c>
      <c r="C246" s="221"/>
      <c r="D246" s="221"/>
      <c r="E246" s="221"/>
      <c r="F246" s="221"/>
      <c r="G246" s="189"/>
      <c r="H246" s="189"/>
      <c r="I246" s="191"/>
      <c r="J246" s="98"/>
      <c r="K246" s="98"/>
      <c r="L246" s="98"/>
      <c r="M246" s="98"/>
    </row>
    <row r="247" spans="1:13" ht="30.75" customHeight="1">
      <c r="A247" s="79"/>
      <c r="B247" s="220" t="s">
        <v>211</v>
      </c>
      <c r="C247" s="201"/>
      <c r="D247" s="201"/>
      <c r="E247" s="201"/>
      <c r="F247" s="201"/>
      <c r="G247" s="79"/>
      <c r="H247" s="80"/>
      <c r="I247" s="96"/>
      <c r="J247" s="98"/>
      <c r="K247" s="98"/>
      <c r="L247" s="98"/>
      <c r="M247" s="98"/>
    </row>
    <row r="248" spans="1:13" ht="33.75" customHeight="1">
      <c r="A248" s="79"/>
      <c r="B248" s="192"/>
      <c r="C248" s="189"/>
      <c r="D248" s="193"/>
      <c r="E248" s="193"/>
      <c r="F248" s="194"/>
      <c r="G248" s="79"/>
      <c r="H248" s="80"/>
      <c r="I248" s="81"/>
      <c r="J248" s="93"/>
      <c r="K248" s="93"/>
      <c r="L248" s="98"/>
      <c r="M248" s="98"/>
    </row>
    <row r="249" spans="1:13" ht="33.75" customHeight="1">
      <c r="A249" s="79"/>
      <c r="B249" s="81" t="s">
        <v>212</v>
      </c>
      <c r="C249" s="97"/>
      <c r="D249" s="147"/>
      <c r="E249" s="83" t="s">
        <v>213</v>
      </c>
      <c r="F249" s="83"/>
      <c r="G249" s="83"/>
      <c r="H249" s="83"/>
      <c r="I249" s="83"/>
      <c r="J249" s="93"/>
      <c r="K249" s="93"/>
      <c r="L249" s="98"/>
      <c r="M249" s="98"/>
    </row>
    <row r="250" spans="1:13" ht="33.75" customHeight="1">
      <c r="A250" s="79"/>
      <c r="B250" s="92"/>
      <c r="C250" s="97"/>
      <c r="D250" s="195"/>
      <c r="E250" s="195"/>
      <c r="F250" s="196"/>
      <c r="G250" s="79"/>
      <c r="H250" s="80"/>
      <c r="I250" s="81"/>
      <c r="J250" s="98"/>
      <c r="K250" s="98"/>
      <c r="L250" s="98"/>
      <c r="M250" s="98"/>
    </row>
    <row r="251" spans="1:13" ht="33.75" customHeight="1">
      <c r="A251" s="79"/>
      <c r="B251" s="81" t="s">
        <v>214</v>
      </c>
      <c r="C251" s="97"/>
      <c r="D251" s="97"/>
      <c r="E251" s="97" t="s">
        <v>215</v>
      </c>
      <c r="F251" s="78"/>
      <c r="G251" s="79"/>
      <c r="H251" s="80"/>
      <c r="I251" s="81"/>
      <c r="J251" s="93"/>
      <c r="K251" s="93"/>
      <c r="L251" s="98"/>
      <c r="M251" s="98"/>
    </row>
    <row r="259" spans="3:12" ht="12.75">
      <c r="C259" s="142"/>
      <c r="D259" s="142"/>
      <c r="E259" s="142"/>
      <c r="G259" s="143"/>
      <c r="L259" s="142"/>
    </row>
    <row r="260" spans="3:12" ht="12.75">
      <c r="C260" s="142"/>
      <c r="D260" s="142"/>
      <c r="E260" s="142"/>
      <c r="G260" s="143"/>
      <c r="L260" s="142"/>
    </row>
    <row r="261" spans="3:12" ht="12.75">
      <c r="C261" s="142"/>
      <c r="D261" s="142"/>
      <c r="E261" s="142"/>
      <c r="G261" s="143"/>
      <c r="L261" s="142"/>
    </row>
    <row r="262" spans="3:12" ht="12.75">
      <c r="C262" s="142"/>
      <c r="D262" s="142"/>
      <c r="E262" s="142"/>
      <c r="G262" s="143"/>
      <c r="L262" s="142"/>
    </row>
  </sheetData>
  <sheetProtection selectLockedCells="1" selectUnlockedCells="1"/>
  <mergeCells count="37">
    <mergeCell ref="B247:F247"/>
    <mergeCell ref="B233:F233"/>
    <mergeCell ref="B234:F234"/>
    <mergeCell ref="B236:F236"/>
    <mergeCell ref="B237:F237"/>
    <mergeCell ref="B238:F238"/>
    <mergeCell ref="B206:E206"/>
    <mergeCell ref="B207:E207"/>
    <mergeCell ref="B241:F241"/>
    <mergeCell ref="B243:F243"/>
    <mergeCell ref="B245:F245"/>
    <mergeCell ref="B246:F246"/>
    <mergeCell ref="B240:F240"/>
    <mergeCell ref="B224:F224"/>
    <mergeCell ref="B227:F227"/>
    <mergeCell ref="B228:F228"/>
    <mergeCell ref="B229:F229"/>
    <mergeCell ref="B231:F231"/>
    <mergeCell ref="C3:F3"/>
    <mergeCell ref="A5:F5"/>
    <mergeCell ref="C10:F10"/>
    <mergeCell ref="C11:F11"/>
    <mergeCell ref="C12:F12"/>
    <mergeCell ref="B203:E203"/>
    <mergeCell ref="C6:F6"/>
    <mergeCell ref="C7:F8"/>
    <mergeCell ref="C13:F13"/>
    <mergeCell ref="C217:F217"/>
    <mergeCell ref="B222:F222"/>
    <mergeCell ref="B223:F223"/>
    <mergeCell ref="C214:F214"/>
    <mergeCell ref="B204:E204"/>
    <mergeCell ref="C212:F212"/>
    <mergeCell ref="C213:F213"/>
    <mergeCell ref="C215:F215"/>
    <mergeCell ref="C216:F216"/>
    <mergeCell ref="B205:E205"/>
  </mergeCells>
  <printOptions/>
  <pageMargins left="0.25" right="0.25" top="0.75" bottom="0.75" header="0.3" footer="0.3"/>
  <pageSetup horizontalDpi="300" verticalDpi="300" orientation="portrait" paperSize="9" scale="74" r:id="rId2"/>
  <rowBreaks count="2" manualBreakCount="2">
    <brk id="104" max="6" man="1"/>
    <brk id="217" max="6" man="1"/>
  </rowBreaks>
  <drawing r:id="rId1"/>
</worksheet>
</file>

<file path=xl/worksheets/sheet2.xml><?xml version="1.0" encoding="utf-8"?>
<worksheet xmlns="http://schemas.openxmlformats.org/spreadsheetml/2006/main" xmlns:r="http://schemas.openxmlformats.org/officeDocument/2006/relationships">
  <dimension ref="A1:K118"/>
  <sheetViews>
    <sheetView zoomScale="75" zoomScaleNormal="75" zoomScalePageLayoutView="0" workbookViewId="0" topLeftCell="A7">
      <selection activeCell="A12" sqref="A12"/>
    </sheetView>
  </sheetViews>
  <sheetFormatPr defaultColWidth="9.00390625" defaultRowHeight="12.75"/>
  <cols>
    <col min="1" max="1" width="7.28125" style="1" customWidth="1"/>
    <col min="2" max="2" width="51.00390625" style="1" customWidth="1"/>
    <col min="3" max="3" width="13.28125" style="2" customWidth="1"/>
    <col min="4" max="4" width="15.7109375" style="3" customWidth="1"/>
    <col min="5" max="5" width="2.7109375" style="1" customWidth="1"/>
    <col min="6" max="6" width="7.140625" style="4" customWidth="1"/>
    <col min="7" max="7" width="53.140625" style="1" customWidth="1"/>
    <col min="8" max="8" width="13.28125" style="2" customWidth="1"/>
    <col min="9" max="9" width="15.7109375" style="2" customWidth="1"/>
    <col min="10" max="11" width="9.00390625" style="5" customWidth="1"/>
    <col min="12" max="16384" width="9.00390625" style="1" customWidth="1"/>
  </cols>
  <sheetData>
    <row r="1" spans="2:8" ht="132.75" customHeight="1">
      <c r="B1" s="228"/>
      <c r="C1" s="228"/>
      <c r="D1" s="228"/>
      <c r="E1" s="228"/>
      <c r="F1" s="228"/>
      <c r="G1" s="228"/>
      <c r="H1" s="6"/>
    </row>
    <row r="2" spans="2:11" s="48" customFormat="1" ht="27" customHeight="1">
      <c r="B2" s="49"/>
      <c r="C2" s="50"/>
      <c r="D2" s="50"/>
      <c r="E2" s="50"/>
      <c r="F2" s="50"/>
      <c r="G2" s="229" t="s">
        <v>222</v>
      </c>
      <c r="H2" s="230"/>
      <c r="I2" s="51"/>
      <c r="J2" s="52"/>
      <c r="K2" s="52"/>
    </row>
    <row r="3" spans="2:11" s="48" customFormat="1" ht="27" customHeight="1">
      <c r="B3" s="53" t="s">
        <v>224</v>
      </c>
      <c r="C3" s="59"/>
      <c r="D3" s="50"/>
      <c r="E3" s="50"/>
      <c r="F3" s="50"/>
      <c r="G3" s="229" t="s">
        <v>223</v>
      </c>
      <c r="H3" s="230"/>
      <c r="I3" s="51"/>
      <c r="J3" s="52"/>
      <c r="K3" s="52"/>
    </row>
    <row r="4" spans="2:11" s="48" customFormat="1" ht="27" customHeight="1">
      <c r="B4" s="54" t="s">
        <v>225</v>
      </c>
      <c r="C4" s="50"/>
      <c r="D4" s="50"/>
      <c r="E4" s="50"/>
      <c r="F4" s="50"/>
      <c r="G4" s="231" t="s">
        <v>226</v>
      </c>
      <c r="H4" s="231"/>
      <c r="I4" s="51"/>
      <c r="J4" s="52"/>
      <c r="K4" s="52"/>
    </row>
    <row r="5" spans="1:9" ht="39.75" customHeight="1">
      <c r="A5" s="232" t="s">
        <v>242</v>
      </c>
      <c r="B5" s="223"/>
      <c r="C5" s="223"/>
      <c r="D5" s="223"/>
      <c r="E5" s="223"/>
      <c r="F5" s="223"/>
      <c r="G5" s="223"/>
      <c r="H5" s="223"/>
      <c r="I5" s="223"/>
    </row>
    <row r="6" spans="1:9" ht="15" customHeight="1">
      <c r="A6" s="7" t="s">
        <v>1</v>
      </c>
      <c r="B6" s="8"/>
      <c r="C6" s="233"/>
      <c r="D6" s="233"/>
      <c r="E6" s="9"/>
      <c r="F6" s="10"/>
      <c r="G6" s="11" t="s">
        <v>2</v>
      </c>
      <c r="H6" s="234"/>
      <c r="I6" s="234"/>
    </row>
    <row r="7" spans="1:9" ht="15.75">
      <c r="A7" s="12" t="s">
        <v>3</v>
      </c>
      <c r="B7" s="13"/>
      <c r="C7" s="233"/>
      <c r="D7" s="233"/>
      <c r="E7" s="9"/>
      <c r="F7" s="10"/>
      <c r="G7" s="11" t="s">
        <v>4</v>
      </c>
      <c r="H7" s="234"/>
      <c r="I7" s="234"/>
    </row>
    <row r="8" spans="1:9" ht="15.75">
      <c r="A8" s="14"/>
      <c r="B8" s="15"/>
      <c r="C8" s="233"/>
      <c r="D8" s="233"/>
      <c r="E8" s="9"/>
      <c r="F8" s="10"/>
      <c r="G8" s="11" t="s">
        <v>243</v>
      </c>
      <c r="H8" s="234"/>
      <c r="I8" s="234"/>
    </row>
    <row r="9" spans="1:9" ht="15" customHeight="1">
      <c r="A9" s="7" t="s">
        <v>6</v>
      </c>
      <c r="B9" s="16"/>
      <c r="C9" s="17"/>
      <c r="D9" s="18"/>
      <c r="E9" s="9"/>
      <c r="F9" s="10"/>
      <c r="G9" s="11" t="s">
        <v>7</v>
      </c>
      <c r="H9" s="233"/>
      <c r="I9" s="233"/>
    </row>
    <row r="10" spans="1:9" ht="6" customHeight="1">
      <c r="A10" s="19"/>
      <c r="B10" s="20"/>
      <c r="C10" s="21"/>
      <c r="D10" s="22"/>
      <c r="E10" s="9"/>
      <c r="F10" s="10"/>
      <c r="G10" s="23"/>
      <c r="H10" s="21"/>
      <c r="I10" s="24"/>
    </row>
    <row r="11" spans="1:9" ht="60">
      <c r="A11" s="61" t="s">
        <v>8</v>
      </c>
      <c r="B11" s="62" t="s">
        <v>9</v>
      </c>
      <c r="C11" s="55" t="s">
        <v>244</v>
      </c>
      <c r="D11" s="60" t="s">
        <v>230</v>
      </c>
      <c r="E11" s="9"/>
      <c r="F11" s="61" t="s">
        <v>8</v>
      </c>
      <c r="G11" s="62" t="s">
        <v>9</v>
      </c>
      <c r="H11" s="55" t="s">
        <v>244</v>
      </c>
      <c r="I11" s="60" t="s">
        <v>230</v>
      </c>
    </row>
    <row r="12" spans="1:9" ht="15" customHeight="1">
      <c r="A12" s="67"/>
      <c r="B12" s="26" t="s">
        <v>10</v>
      </c>
      <c r="C12" s="27">
        <v>10</v>
      </c>
      <c r="D12" s="28">
        <f>SUM(A12*C12)</f>
        <v>0</v>
      </c>
      <c r="E12" s="29"/>
      <c r="F12" s="67"/>
      <c r="G12" s="26" t="s">
        <v>11</v>
      </c>
      <c r="H12" s="30">
        <v>100</v>
      </c>
      <c r="I12" s="28">
        <f>SUM(F12*H12)</f>
        <v>0</v>
      </c>
    </row>
    <row r="13" spans="1:9" ht="15" customHeight="1">
      <c r="A13" s="67"/>
      <c r="B13" s="26" t="s">
        <v>12</v>
      </c>
      <c r="C13" s="27">
        <v>30</v>
      </c>
      <c r="D13" s="28">
        <f aca="true" t="shared" si="0" ref="D13:D76">SUM(A13*C13)</f>
        <v>0</v>
      </c>
      <c r="E13" s="29"/>
      <c r="F13" s="67"/>
      <c r="G13" s="26" t="s">
        <v>13</v>
      </c>
      <c r="H13" s="28">
        <v>100</v>
      </c>
      <c r="I13" s="28">
        <f aca="true" t="shared" si="1" ref="I13:I76">SUM(F13*H13)</f>
        <v>0</v>
      </c>
    </row>
    <row r="14" spans="1:9" ht="15" customHeight="1">
      <c r="A14" s="67"/>
      <c r="B14" s="26" t="s">
        <v>14</v>
      </c>
      <c r="C14" s="27">
        <v>15</v>
      </c>
      <c r="D14" s="28">
        <f t="shared" si="0"/>
        <v>0</v>
      </c>
      <c r="E14" s="29"/>
      <c r="F14" s="67"/>
      <c r="G14" s="26" t="s">
        <v>15</v>
      </c>
      <c r="H14" s="30">
        <v>450</v>
      </c>
      <c r="I14" s="28">
        <f t="shared" si="1"/>
        <v>0</v>
      </c>
    </row>
    <row r="15" spans="1:9" ht="15" customHeight="1">
      <c r="A15" s="67"/>
      <c r="B15" s="26" t="s">
        <v>16</v>
      </c>
      <c r="C15" s="31">
        <v>10</v>
      </c>
      <c r="D15" s="28">
        <f t="shared" si="0"/>
        <v>0</v>
      </c>
      <c r="E15" s="32"/>
      <c r="F15" s="67"/>
      <c r="G15" s="26" t="s">
        <v>17</v>
      </c>
      <c r="H15" s="30">
        <v>350</v>
      </c>
      <c r="I15" s="28">
        <f t="shared" si="1"/>
        <v>0</v>
      </c>
    </row>
    <row r="16" spans="1:9" ht="15" customHeight="1">
      <c r="A16" s="67"/>
      <c r="B16" s="26" t="s">
        <v>18</v>
      </c>
      <c r="C16" s="27">
        <v>25</v>
      </c>
      <c r="D16" s="28">
        <f t="shared" si="0"/>
        <v>0</v>
      </c>
      <c r="E16" s="33"/>
      <c r="F16" s="67"/>
      <c r="G16" s="26" t="s">
        <v>19</v>
      </c>
      <c r="H16" s="30">
        <v>10</v>
      </c>
      <c r="I16" s="28">
        <f t="shared" si="1"/>
        <v>0</v>
      </c>
    </row>
    <row r="17" spans="1:9" ht="15" customHeight="1">
      <c r="A17" s="67"/>
      <c r="B17" s="34" t="s">
        <v>20</v>
      </c>
      <c r="C17" s="27">
        <v>30</v>
      </c>
      <c r="D17" s="28">
        <f t="shared" si="0"/>
        <v>0</v>
      </c>
      <c r="E17" s="33"/>
      <c r="F17" s="67"/>
      <c r="G17" s="26" t="s">
        <v>21</v>
      </c>
      <c r="H17" s="30">
        <v>50</v>
      </c>
      <c r="I17" s="28">
        <f t="shared" si="1"/>
        <v>0</v>
      </c>
    </row>
    <row r="18" spans="1:9" ht="15">
      <c r="A18" s="67"/>
      <c r="B18" s="26" t="s">
        <v>22</v>
      </c>
      <c r="C18" s="30">
        <v>40</v>
      </c>
      <c r="D18" s="28">
        <f t="shared" si="0"/>
        <v>0</v>
      </c>
      <c r="E18" s="32"/>
      <c r="F18" s="67"/>
      <c r="G18" s="26" t="s">
        <v>23</v>
      </c>
      <c r="H18" s="31">
        <v>100</v>
      </c>
      <c r="I18" s="28">
        <f t="shared" si="1"/>
        <v>0</v>
      </c>
    </row>
    <row r="19" spans="1:9" ht="15">
      <c r="A19" s="67"/>
      <c r="B19" s="26" t="s">
        <v>24</v>
      </c>
      <c r="C19" s="31">
        <v>45</v>
      </c>
      <c r="D19" s="28">
        <f t="shared" si="0"/>
        <v>0</v>
      </c>
      <c r="E19" s="32"/>
      <c r="F19" s="67"/>
      <c r="G19" s="26" t="s">
        <v>25</v>
      </c>
      <c r="H19" s="31">
        <v>1000</v>
      </c>
      <c r="I19" s="28">
        <f t="shared" si="1"/>
        <v>0</v>
      </c>
    </row>
    <row r="20" spans="1:9" ht="15">
      <c r="A20" s="67"/>
      <c r="B20" s="26" t="s">
        <v>26</v>
      </c>
      <c r="C20" s="31">
        <v>35</v>
      </c>
      <c r="D20" s="28">
        <f t="shared" si="0"/>
        <v>0</v>
      </c>
      <c r="E20" s="29"/>
      <c r="F20" s="67"/>
      <c r="G20" s="26" t="s">
        <v>27</v>
      </c>
      <c r="H20" s="27">
        <v>75</v>
      </c>
      <c r="I20" s="28">
        <f t="shared" si="1"/>
        <v>0</v>
      </c>
    </row>
    <row r="21" spans="1:9" ht="15">
      <c r="A21" s="67"/>
      <c r="B21" s="26" t="s">
        <v>28</v>
      </c>
      <c r="C21" s="27">
        <v>15</v>
      </c>
      <c r="D21" s="28">
        <f t="shared" si="0"/>
        <v>0</v>
      </c>
      <c r="E21" s="29"/>
      <c r="F21" s="67"/>
      <c r="G21" s="26" t="s">
        <v>29</v>
      </c>
      <c r="H21" s="27">
        <v>75</v>
      </c>
      <c r="I21" s="28">
        <f t="shared" si="1"/>
        <v>0</v>
      </c>
    </row>
    <row r="22" spans="1:9" ht="15">
      <c r="A22" s="67"/>
      <c r="B22" s="26" t="s">
        <v>30</v>
      </c>
      <c r="C22" s="30">
        <v>10</v>
      </c>
      <c r="D22" s="28">
        <f t="shared" si="0"/>
        <v>0</v>
      </c>
      <c r="E22" s="29"/>
      <c r="F22" s="67"/>
      <c r="G22" s="26" t="s">
        <v>31</v>
      </c>
      <c r="H22" s="27">
        <v>85</v>
      </c>
      <c r="I22" s="28">
        <f t="shared" si="1"/>
        <v>0</v>
      </c>
    </row>
    <row r="23" spans="1:9" ht="15">
      <c r="A23" s="67"/>
      <c r="B23" s="26" t="s">
        <v>32</v>
      </c>
      <c r="C23" s="30">
        <v>10</v>
      </c>
      <c r="D23" s="28">
        <f t="shared" si="0"/>
        <v>0</v>
      </c>
      <c r="E23" s="29"/>
      <c r="F23" s="67"/>
      <c r="G23" s="26" t="s">
        <v>33</v>
      </c>
      <c r="H23" s="27">
        <v>500</v>
      </c>
      <c r="I23" s="28">
        <f t="shared" si="1"/>
        <v>0</v>
      </c>
    </row>
    <row r="24" spans="1:9" ht="15">
      <c r="A24" s="67"/>
      <c r="B24" s="26" t="s">
        <v>34</v>
      </c>
      <c r="C24" s="30">
        <v>25</v>
      </c>
      <c r="D24" s="28">
        <f t="shared" si="0"/>
        <v>0</v>
      </c>
      <c r="E24" s="29"/>
      <c r="F24" s="67"/>
      <c r="G24" s="26" t="s">
        <v>35</v>
      </c>
      <c r="H24" s="27">
        <v>500</v>
      </c>
      <c r="I24" s="28">
        <f t="shared" si="1"/>
        <v>0</v>
      </c>
    </row>
    <row r="25" spans="1:9" ht="15">
      <c r="A25" s="67"/>
      <c r="B25" s="26" t="s">
        <v>36</v>
      </c>
      <c r="C25" s="27">
        <v>10</v>
      </c>
      <c r="D25" s="28">
        <f t="shared" si="0"/>
        <v>0</v>
      </c>
      <c r="E25" s="29"/>
      <c r="F25" s="67"/>
      <c r="G25" s="26" t="s">
        <v>37</v>
      </c>
      <c r="H25" s="30">
        <v>150</v>
      </c>
      <c r="I25" s="28">
        <f t="shared" si="1"/>
        <v>0</v>
      </c>
    </row>
    <row r="26" spans="1:9" ht="15">
      <c r="A26" s="67"/>
      <c r="B26" s="26" t="s">
        <v>38</v>
      </c>
      <c r="C26" s="31">
        <v>10</v>
      </c>
      <c r="D26" s="28">
        <f t="shared" si="0"/>
        <v>0</v>
      </c>
      <c r="E26" s="29"/>
      <c r="F26" s="67"/>
      <c r="G26" s="26" t="s">
        <v>39</v>
      </c>
      <c r="H26" s="30">
        <v>85</v>
      </c>
      <c r="I26" s="28">
        <f t="shared" si="1"/>
        <v>0</v>
      </c>
    </row>
    <row r="27" spans="1:9" ht="15">
      <c r="A27" s="67"/>
      <c r="B27" s="26" t="s">
        <v>40</v>
      </c>
      <c r="C27" s="31">
        <v>10</v>
      </c>
      <c r="D27" s="28">
        <f t="shared" si="0"/>
        <v>0</v>
      </c>
      <c r="E27" s="29"/>
      <c r="F27" s="67"/>
      <c r="G27" s="26" t="s">
        <v>41</v>
      </c>
      <c r="H27" s="30">
        <v>85</v>
      </c>
      <c r="I27" s="28">
        <f t="shared" si="1"/>
        <v>0</v>
      </c>
    </row>
    <row r="28" spans="1:9" ht="15">
      <c r="A28" s="67"/>
      <c r="B28" s="26" t="s">
        <v>42</v>
      </c>
      <c r="C28" s="31">
        <v>10</v>
      </c>
      <c r="D28" s="28">
        <f t="shared" si="0"/>
        <v>0</v>
      </c>
      <c r="E28" s="29"/>
      <c r="F28" s="67"/>
      <c r="G28" s="26" t="s">
        <v>43</v>
      </c>
      <c r="H28" s="27">
        <v>60</v>
      </c>
      <c r="I28" s="28">
        <f t="shared" si="1"/>
        <v>0</v>
      </c>
    </row>
    <row r="29" spans="1:9" ht="15">
      <c r="A29" s="67"/>
      <c r="B29" s="26" t="s">
        <v>44</v>
      </c>
      <c r="C29" s="30">
        <v>10</v>
      </c>
      <c r="D29" s="28">
        <f t="shared" si="0"/>
        <v>0</v>
      </c>
      <c r="E29" s="29"/>
      <c r="F29" s="67"/>
      <c r="G29" s="26" t="s">
        <v>45</v>
      </c>
      <c r="H29" s="31">
        <v>150</v>
      </c>
      <c r="I29" s="28">
        <f t="shared" si="1"/>
        <v>0</v>
      </c>
    </row>
    <row r="30" spans="1:9" ht="15">
      <c r="A30" s="67"/>
      <c r="B30" s="26" t="s">
        <v>46</v>
      </c>
      <c r="C30" s="30">
        <v>10</v>
      </c>
      <c r="D30" s="28">
        <f t="shared" si="0"/>
        <v>0</v>
      </c>
      <c r="E30" s="29"/>
      <c r="F30" s="67"/>
      <c r="G30" s="26" t="s">
        <v>47</v>
      </c>
      <c r="H30" s="30">
        <v>85</v>
      </c>
      <c r="I30" s="28">
        <f t="shared" si="1"/>
        <v>0</v>
      </c>
    </row>
    <row r="31" spans="1:9" ht="15">
      <c r="A31" s="67"/>
      <c r="B31" s="26" t="s">
        <v>48</v>
      </c>
      <c r="C31" s="30">
        <v>10</v>
      </c>
      <c r="D31" s="28">
        <f t="shared" si="0"/>
        <v>0</v>
      </c>
      <c r="E31" s="29"/>
      <c r="F31" s="67"/>
      <c r="G31" s="26" t="s">
        <v>49</v>
      </c>
      <c r="H31" s="27">
        <v>150</v>
      </c>
      <c r="I31" s="28">
        <f t="shared" si="1"/>
        <v>0</v>
      </c>
    </row>
    <row r="32" spans="1:9" ht="15">
      <c r="A32" s="67"/>
      <c r="B32" s="26" t="s">
        <v>50</v>
      </c>
      <c r="C32" s="30">
        <v>10</v>
      </c>
      <c r="D32" s="28">
        <f t="shared" si="0"/>
        <v>0</v>
      </c>
      <c r="E32" s="29"/>
      <c r="F32" s="67"/>
      <c r="G32" s="26" t="s">
        <v>51</v>
      </c>
      <c r="H32" s="27">
        <v>80</v>
      </c>
      <c r="I32" s="28">
        <f t="shared" si="1"/>
        <v>0</v>
      </c>
    </row>
    <row r="33" spans="1:9" ht="15">
      <c r="A33" s="67"/>
      <c r="B33" s="26" t="s">
        <v>52</v>
      </c>
      <c r="C33" s="30">
        <v>10</v>
      </c>
      <c r="D33" s="28">
        <f t="shared" si="0"/>
        <v>0</v>
      </c>
      <c r="E33" s="29"/>
      <c r="F33" s="67"/>
      <c r="G33" s="26" t="s">
        <v>53</v>
      </c>
      <c r="H33" s="27">
        <v>80</v>
      </c>
      <c r="I33" s="28">
        <f t="shared" si="1"/>
        <v>0</v>
      </c>
    </row>
    <row r="34" spans="1:9" ht="15" customHeight="1">
      <c r="A34" s="67"/>
      <c r="B34" s="26" t="s">
        <v>54</v>
      </c>
      <c r="C34" s="30">
        <v>30</v>
      </c>
      <c r="D34" s="28">
        <f t="shared" si="0"/>
        <v>0</v>
      </c>
      <c r="E34" s="35"/>
      <c r="F34" s="67"/>
      <c r="G34" s="26" t="s">
        <v>55</v>
      </c>
      <c r="H34" s="27">
        <v>120</v>
      </c>
      <c r="I34" s="28">
        <f t="shared" si="1"/>
        <v>0</v>
      </c>
    </row>
    <row r="35" spans="1:9" ht="15" customHeight="1">
      <c r="A35" s="67"/>
      <c r="B35" s="26" t="s">
        <v>56</v>
      </c>
      <c r="C35" s="30">
        <v>35</v>
      </c>
      <c r="D35" s="28">
        <f t="shared" si="0"/>
        <v>0</v>
      </c>
      <c r="E35" s="29"/>
      <c r="F35" s="67"/>
      <c r="G35" s="26" t="s">
        <v>57</v>
      </c>
      <c r="H35" s="27">
        <v>450</v>
      </c>
      <c r="I35" s="28">
        <f t="shared" si="1"/>
        <v>0</v>
      </c>
    </row>
    <row r="36" spans="1:9" ht="15" customHeight="1">
      <c r="A36" s="67"/>
      <c r="B36" s="26" t="s">
        <v>58</v>
      </c>
      <c r="C36" s="30">
        <v>20</v>
      </c>
      <c r="D36" s="28">
        <f t="shared" si="0"/>
        <v>0</v>
      </c>
      <c r="E36" s="29"/>
      <c r="F36" s="67"/>
      <c r="G36" s="26" t="s">
        <v>216</v>
      </c>
      <c r="H36" s="31">
        <v>100</v>
      </c>
      <c r="I36" s="28">
        <f t="shared" si="1"/>
        <v>0</v>
      </c>
    </row>
    <row r="37" spans="1:9" ht="15" customHeight="1">
      <c r="A37" s="67"/>
      <c r="B37" s="26" t="s">
        <v>59</v>
      </c>
      <c r="C37" s="30">
        <v>10</v>
      </c>
      <c r="D37" s="28">
        <f t="shared" si="0"/>
        <v>0</v>
      </c>
      <c r="E37" s="32"/>
      <c r="F37" s="67"/>
      <c r="G37" s="26" t="s">
        <v>60</v>
      </c>
      <c r="H37" s="31">
        <v>100</v>
      </c>
      <c r="I37" s="28">
        <f t="shared" si="1"/>
        <v>0</v>
      </c>
    </row>
    <row r="38" spans="1:9" ht="15">
      <c r="A38" s="67"/>
      <c r="B38" s="26" t="s">
        <v>61</v>
      </c>
      <c r="C38" s="30">
        <v>10</v>
      </c>
      <c r="D38" s="28">
        <f t="shared" si="0"/>
        <v>0</v>
      </c>
      <c r="E38" s="29"/>
      <c r="F38" s="67"/>
      <c r="G38" s="26" t="s">
        <v>62</v>
      </c>
      <c r="H38" s="30">
        <v>10</v>
      </c>
      <c r="I38" s="28">
        <f t="shared" si="1"/>
        <v>0</v>
      </c>
    </row>
    <row r="39" spans="1:9" ht="15">
      <c r="A39" s="67"/>
      <c r="B39" s="26" t="s">
        <v>63</v>
      </c>
      <c r="C39" s="31">
        <v>25</v>
      </c>
      <c r="D39" s="28">
        <f t="shared" si="0"/>
        <v>0</v>
      </c>
      <c r="E39" s="29"/>
      <c r="F39" s="67"/>
      <c r="G39" s="26" t="s">
        <v>64</v>
      </c>
      <c r="H39" s="27">
        <v>60</v>
      </c>
      <c r="I39" s="28">
        <f t="shared" si="1"/>
        <v>0</v>
      </c>
    </row>
    <row r="40" spans="1:9" ht="15">
      <c r="A40" s="67"/>
      <c r="B40" s="26" t="s">
        <v>65</v>
      </c>
      <c r="C40" s="31">
        <v>10</v>
      </c>
      <c r="D40" s="28">
        <f t="shared" si="0"/>
        <v>0</v>
      </c>
      <c r="E40" s="29"/>
      <c r="F40" s="67"/>
      <c r="G40" s="26" t="s">
        <v>66</v>
      </c>
      <c r="H40" s="30">
        <v>150</v>
      </c>
      <c r="I40" s="28">
        <f t="shared" si="1"/>
        <v>0</v>
      </c>
    </row>
    <row r="41" spans="1:9" ht="15">
      <c r="A41" s="67"/>
      <c r="B41" s="26" t="s">
        <v>67</v>
      </c>
      <c r="C41" s="30">
        <v>25</v>
      </c>
      <c r="D41" s="28">
        <f t="shared" si="0"/>
        <v>0</v>
      </c>
      <c r="E41" s="29"/>
      <c r="F41" s="67"/>
      <c r="G41" s="26" t="s">
        <v>68</v>
      </c>
      <c r="H41" s="30">
        <v>50</v>
      </c>
      <c r="I41" s="28">
        <f t="shared" si="1"/>
        <v>0</v>
      </c>
    </row>
    <row r="42" spans="1:9" ht="15">
      <c r="A42" s="67"/>
      <c r="B42" s="26" t="s">
        <v>69</v>
      </c>
      <c r="C42" s="30">
        <v>15</v>
      </c>
      <c r="D42" s="28">
        <f t="shared" si="0"/>
        <v>0</v>
      </c>
      <c r="E42" s="29"/>
      <c r="F42" s="67"/>
      <c r="G42" s="26" t="s">
        <v>70</v>
      </c>
      <c r="H42" s="28">
        <v>150</v>
      </c>
      <c r="I42" s="28">
        <f t="shared" si="1"/>
        <v>0</v>
      </c>
    </row>
    <row r="43" spans="1:9" ht="15">
      <c r="A43" s="67"/>
      <c r="B43" s="26" t="s">
        <v>71</v>
      </c>
      <c r="C43" s="30">
        <v>10</v>
      </c>
      <c r="D43" s="28">
        <f t="shared" si="0"/>
        <v>0</v>
      </c>
      <c r="E43" s="29"/>
      <c r="F43" s="67"/>
      <c r="G43" s="26" t="s">
        <v>72</v>
      </c>
      <c r="H43" s="30">
        <v>100</v>
      </c>
      <c r="I43" s="28">
        <f t="shared" si="1"/>
        <v>0</v>
      </c>
    </row>
    <row r="44" spans="1:9" ht="15">
      <c r="A44" s="67"/>
      <c r="B44" s="26" t="s">
        <v>73</v>
      </c>
      <c r="C44" s="30">
        <v>25</v>
      </c>
      <c r="D44" s="28">
        <f t="shared" si="0"/>
        <v>0</v>
      </c>
      <c r="E44" s="29"/>
      <c r="F44" s="67"/>
      <c r="G44" s="26" t="s">
        <v>74</v>
      </c>
      <c r="H44" s="31">
        <v>2000</v>
      </c>
      <c r="I44" s="28">
        <f t="shared" si="1"/>
        <v>0</v>
      </c>
    </row>
    <row r="45" spans="1:9" ht="15">
      <c r="A45" s="67"/>
      <c r="B45" s="26" t="s">
        <v>75</v>
      </c>
      <c r="C45" s="30">
        <v>20</v>
      </c>
      <c r="D45" s="28">
        <f t="shared" si="0"/>
        <v>0</v>
      </c>
      <c r="E45" s="29"/>
      <c r="F45" s="67"/>
      <c r="G45" s="26" t="s">
        <v>76</v>
      </c>
      <c r="H45" s="30">
        <v>2000</v>
      </c>
      <c r="I45" s="28">
        <f t="shared" si="1"/>
        <v>0</v>
      </c>
    </row>
    <row r="46" spans="1:9" ht="15" customHeight="1">
      <c r="A46" s="67"/>
      <c r="B46" s="26" t="s">
        <v>77</v>
      </c>
      <c r="C46" s="31">
        <v>120</v>
      </c>
      <c r="D46" s="28">
        <f t="shared" si="0"/>
        <v>0</v>
      </c>
      <c r="E46" s="35"/>
      <c r="F46" s="67"/>
      <c r="G46" s="26" t="s">
        <v>78</v>
      </c>
      <c r="H46" s="66">
        <v>2500</v>
      </c>
      <c r="I46" s="28">
        <f t="shared" si="1"/>
        <v>0</v>
      </c>
    </row>
    <row r="47" spans="1:9" ht="15">
      <c r="A47" s="67"/>
      <c r="B47" s="26" t="s">
        <v>79</v>
      </c>
      <c r="C47" s="30">
        <v>100</v>
      </c>
      <c r="D47" s="28">
        <f t="shared" si="0"/>
        <v>0</v>
      </c>
      <c r="E47" s="29"/>
      <c r="F47" s="67"/>
      <c r="G47" s="26" t="s">
        <v>80</v>
      </c>
      <c r="H47" s="30">
        <v>3500</v>
      </c>
      <c r="I47" s="28">
        <f t="shared" si="1"/>
        <v>0</v>
      </c>
    </row>
    <row r="48" spans="1:9" ht="15">
      <c r="A48" s="67"/>
      <c r="B48" s="26" t="s">
        <v>81</v>
      </c>
      <c r="C48" s="31">
        <v>35</v>
      </c>
      <c r="D48" s="28">
        <f t="shared" si="0"/>
        <v>0</v>
      </c>
      <c r="E48" s="29"/>
      <c r="F48" s="67"/>
      <c r="G48" s="26" t="s">
        <v>82</v>
      </c>
      <c r="H48" s="30">
        <v>500</v>
      </c>
      <c r="I48" s="28">
        <f t="shared" si="1"/>
        <v>0</v>
      </c>
    </row>
    <row r="49" spans="1:9" ht="15" customHeight="1">
      <c r="A49" s="67"/>
      <c r="B49" s="26" t="s">
        <v>83</v>
      </c>
      <c r="C49" s="31">
        <v>20</v>
      </c>
      <c r="D49" s="28">
        <f t="shared" si="0"/>
        <v>0</v>
      </c>
      <c r="E49" s="29"/>
      <c r="F49" s="67"/>
      <c r="G49" s="26" t="s">
        <v>84</v>
      </c>
      <c r="H49" s="30">
        <v>450</v>
      </c>
      <c r="I49" s="28">
        <f t="shared" si="1"/>
        <v>0</v>
      </c>
    </row>
    <row r="50" spans="1:9" ht="15" customHeight="1">
      <c r="A50" s="67"/>
      <c r="B50" s="26" t="s">
        <v>85</v>
      </c>
      <c r="C50" s="30">
        <v>20</v>
      </c>
      <c r="D50" s="28">
        <f t="shared" si="0"/>
        <v>0</v>
      </c>
      <c r="E50" s="29"/>
      <c r="F50" s="67"/>
      <c r="G50" s="26" t="s">
        <v>86</v>
      </c>
      <c r="H50" s="30">
        <v>15</v>
      </c>
      <c r="I50" s="28">
        <f t="shared" si="1"/>
        <v>0</v>
      </c>
    </row>
    <row r="51" spans="1:9" ht="15">
      <c r="A51" s="67"/>
      <c r="B51" s="34" t="s">
        <v>87</v>
      </c>
      <c r="C51" s="31">
        <v>25</v>
      </c>
      <c r="D51" s="28">
        <f t="shared" si="0"/>
        <v>0</v>
      </c>
      <c r="E51" s="29"/>
      <c r="F51" s="67"/>
      <c r="G51" s="26" t="s">
        <v>88</v>
      </c>
      <c r="H51" s="30">
        <v>500</v>
      </c>
      <c r="I51" s="28">
        <f t="shared" si="1"/>
        <v>0</v>
      </c>
    </row>
    <row r="52" spans="1:9" ht="15" customHeight="1">
      <c r="A52" s="67"/>
      <c r="B52" s="26" t="s">
        <v>89</v>
      </c>
      <c r="C52" s="30">
        <v>45</v>
      </c>
      <c r="D52" s="28">
        <f t="shared" si="0"/>
        <v>0</v>
      </c>
      <c r="E52" s="32"/>
      <c r="F52" s="67"/>
      <c r="G52" s="26" t="s">
        <v>90</v>
      </c>
      <c r="H52" s="30">
        <v>2500</v>
      </c>
      <c r="I52" s="28">
        <f t="shared" si="1"/>
        <v>0</v>
      </c>
    </row>
    <row r="53" spans="1:9" ht="15">
      <c r="A53" s="67"/>
      <c r="B53" s="26" t="s">
        <v>91</v>
      </c>
      <c r="C53" s="30">
        <v>45</v>
      </c>
      <c r="D53" s="28">
        <f t="shared" si="0"/>
        <v>0</v>
      </c>
      <c r="E53" s="29"/>
      <c r="F53" s="67"/>
      <c r="G53" s="26" t="s">
        <v>92</v>
      </c>
      <c r="H53" s="30">
        <v>700</v>
      </c>
      <c r="I53" s="28">
        <f t="shared" si="1"/>
        <v>0</v>
      </c>
    </row>
    <row r="54" spans="1:9" ht="15" customHeight="1">
      <c r="A54" s="67"/>
      <c r="B54" s="26" t="s">
        <v>93</v>
      </c>
      <c r="C54" s="30">
        <v>30</v>
      </c>
      <c r="D54" s="28">
        <f t="shared" si="0"/>
        <v>0</v>
      </c>
      <c r="E54" s="32"/>
      <c r="F54" s="67"/>
      <c r="G54" s="26" t="s">
        <v>94</v>
      </c>
      <c r="H54" s="30">
        <v>600</v>
      </c>
      <c r="I54" s="28">
        <f t="shared" si="1"/>
        <v>0</v>
      </c>
    </row>
    <row r="55" spans="1:9" ht="15" customHeight="1">
      <c r="A55" s="67"/>
      <c r="B55" s="26" t="s">
        <v>95</v>
      </c>
      <c r="C55" s="30">
        <v>45</v>
      </c>
      <c r="D55" s="28">
        <f t="shared" si="0"/>
        <v>0</v>
      </c>
      <c r="E55" s="32"/>
      <c r="F55" s="67"/>
      <c r="G55" s="26" t="s">
        <v>96</v>
      </c>
      <c r="H55" s="31">
        <v>2500</v>
      </c>
      <c r="I55" s="28">
        <f t="shared" si="1"/>
        <v>0</v>
      </c>
    </row>
    <row r="56" spans="1:9" ht="15" customHeight="1">
      <c r="A56" s="67"/>
      <c r="B56" s="26" t="s">
        <v>97</v>
      </c>
      <c r="C56" s="27">
        <v>45</v>
      </c>
      <c r="D56" s="28">
        <f t="shared" si="0"/>
        <v>0</v>
      </c>
      <c r="E56" s="32"/>
      <c r="F56" s="67"/>
      <c r="G56" s="26" t="s">
        <v>98</v>
      </c>
      <c r="H56" s="31">
        <v>400</v>
      </c>
      <c r="I56" s="28">
        <f t="shared" si="1"/>
        <v>0</v>
      </c>
    </row>
    <row r="57" spans="1:9" ht="15" customHeight="1">
      <c r="A57" s="67"/>
      <c r="B57" s="26" t="s">
        <v>99</v>
      </c>
      <c r="C57" s="30">
        <v>45</v>
      </c>
      <c r="D57" s="28">
        <f t="shared" si="0"/>
        <v>0</v>
      </c>
      <c r="E57" s="32"/>
      <c r="F57" s="67"/>
      <c r="G57" s="26" t="s">
        <v>100</v>
      </c>
      <c r="H57" s="31">
        <v>20</v>
      </c>
      <c r="I57" s="28">
        <f t="shared" si="1"/>
        <v>0</v>
      </c>
    </row>
    <row r="58" spans="1:9" ht="15" customHeight="1">
      <c r="A58" s="67"/>
      <c r="B58" s="34" t="s">
        <v>101</v>
      </c>
      <c r="C58" s="31">
        <v>100</v>
      </c>
      <c r="D58" s="28">
        <f t="shared" si="0"/>
        <v>0</v>
      </c>
      <c r="E58" s="35"/>
      <c r="F58" s="67"/>
      <c r="G58" s="26" t="s">
        <v>102</v>
      </c>
      <c r="H58" s="31">
        <v>250</v>
      </c>
      <c r="I58" s="28">
        <f t="shared" si="1"/>
        <v>0</v>
      </c>
    </row>
    <row r="59" spans="1:9" ht="15">
      <c r="A59" s="67"/>
      <c r="B59" s="34" t="s">
        <v>103</v>
      </c>
      <c r="C59" s="31">
        <v>15</v>
      </c>
      <c r="D59" s="28">
        <f t="shared" si="0"/>
        <v>0</v>
      </c>
      <c r="E59" s="29"/>
      <c r="F59" s="67"/>
      <c r="G59" s="26" t="s">
        <v>104</v>
      </c>
      <c r="H59" s="31">
        <v>2000</v>
      </c>
      <c r="I59" s="28">
        <f t="shared" si="1"/>
        <v>0</v>
      </c>
    </row>
    <row r="60" spans="1:9" ht="15">
      <c r="A60" s="67"/>
      <c r="B60" s="26" t="s">
        <v>105</v>
      </c>
      <c r="C60" s="30">
        <v>15</v>
      </c>
      <c r="D60" s="28">
        <f t="shared" si="0"/>
        <v>0</v>
      </c>
      <c r="E60" s="29"/>
      <c r="F60" s="67"/>
      <c r="G60" s="26" t="s">
        <v>106</v>
      </c>
      <c r="H60" s="31">
        <v>400</v>
      </c>
      <c r="I60" s="28">
        <f t="shared" si="1"/>
        <v>0</v>
      </c>
    </row>
    <row r="61" spans="1:9" ht="15" customHeight="1">
      <c r="A61" s="67"/>
      <c r="B61" s="26" t="s">
        <v>107</v>
      </c>
      <c r="C61" s="31">
        <v>30</v>
      </c>
      <c r="D61" s="28">
        <f t="shared" si="0"/>
        <v>0</v>
      </c>
      <c r="E61" s="32"/>
      <c r="F61" s="67"/>
      <c r="G61" s="26" t="s">
        <v>220</v>
      </c>
      <c r="H61" s="28">
        <v>30</v>
      </c>
      <c r="I61" s="28">
        <f t="shared" si="1"/>
        <v>0</v>
      </c>
    </row>
    <row r="62" spans="1:9" ht="15">
      <c r="A62" s="67"/>
      <c r="B62" s="26" t="s">
        <v>108</v>
      </c>
      <c r="C62" s="30">
        <v>10</v>
      </c>
      <c r="D62" s="28">
        <f t="shared" si="0"/>
        <v>0</v>
      </c>
      <c r="E62" s="29"/>
      <c r="F62" s="67"/>
      <c r="G62" s="26" t="s">
        <v>109</v>
      </c>
      <c r="H62" s="28">
        <v>1700</v>
      </c>
      <c r="I62" s="28">
        <f t="shared" si="1"/>
        <v>0</v>
      </c>
    </row>
    <row r="63" spans="1:9" ht="15" customHeight="1">
      <c r="A63" s="67"/>
      <c r="B63" s="26" t="s">
        <v>110</v>
      </c>
      <c r="C63" s="31">
        <v>1500</v>
      </c>
      <c r="D63" s="28">
        <f t="shared" si="0"/>
        <v>0</v>
      </c>
      <c r="E63" s="29"/>
      <c r="F63" s="68"/>
      <c r="G63" s="26" t="s">
        <v>111</v>
      </c>
      <c r="H63" s="30">
        <v>80</v>
      </c>
      <c r="I63" s="28">
        <f t="shared" si="1"/>
        <v>0</v>
      </c>
    </row>
    <row r="64" spans="1:9" ht="15" customHeight="1">
      <c r="A64" s="67"/>
      <c r="B64" s="26" t="s">
        <v>221</v>
      </c>
      <c r="C64" s="30">
        <v>150</v>
      </c>
      <c r="D64" s="28">
        <f t="shared" si="0"/>
        <v>0</v>
      </c>
      <c r="E64" s="32"/>
      <c r="F64" s="68"/>
      <c r="G64" s="26" t="s">
        <v>112</v>
      </c>
      <c r="H64" s="30">
        <v>100</v>
      </c>
      <c r="I64" s="28">
        <f t="shared" si="1"/>
        <v>0</v>
      </c>
    </row>
    <row r="65" spans="1:9" ht="15" customHeight="1">
      <c r="A65" s="67"/>
      <c r="B65" s="26" t="s">
        <v>113</v>
      </c>
      <c r="C65" s="30">
        <v>350</v>
      </c>
      <c r="D65" s="28">
        <f t="shared" si="0"/>
        <v>0</v>
      </c>
      <c r="E65" s="32"/>
      <c r="F65" s="68"/>
      <c r="G65" s="26" t="s">
        <v>114</v>
      </c>
      <c r="H65" s="31">
        <v>60</v>
      </c>
      <c r="I65" s="28">
        <f t="shared" si="1"/>
        <v>0</v>
      </c>
    </row>
    <row r="66" spans="1:9" ht="15" customHeight="1">
      <c r="A66" s="67"/>
      <c r="B66" s="26" t="s">
        <v>115</v>
      </c>
      <c r="C66" s="30">
        <v>250</v>
      </c>
      <c r="D66" s="28">
        <f t="shared" si="0"/>
        <v>0</v>
      </c>
      <c r="E66" s="32"/>
      <c r="F66" s="68"/>
      <c r="G66" s="26" t="s">
        <v>116</v>
      </c>
      <c r="H66" s="31">
        <v>350</v>
      </c>
      <c r="I66" s="28">
        <f t="shared" si="1"/>
        <v>0</v>
      </c>
    </row>
    <row r="67" spans="1:9" ht="15" customHeight="1">
      <c r="A67" s="67"/>
      <c r="B67" s="26" t="s">
        <v>117</v>
      </c>
      <c r="C67" s="27">
        <v>150</v>
      </c>
      <c r="D67" s="28">
        <f t="shared" si="0"/>
        <v>0</v>
      </c>
      <c r="E67" s="29"/>
      <c r="F67" s="67"/>
      <c r="G67" s="26" t="s">
        <v>118</v>
      </c>
      <c r="H67" s="31">
        <v>30</v>
      </c>
      <c r="I67" s="28">
        <f t="shared" si="1"/>
        <v>0</v>
      </c>
    </row>
    <row r="68" spans="1:9" ht="15" customHeight="1">
      <c r="A68" s="67"/>
      <c r="B68" s="26" t="s">
        <v>119</v>
      </c>
      <c r="C68" s="27">
        <v>550</v>
      </c>
      <c r="D68" s="28">
        <f t="shared" si="0"/>
        <v>0</v>
      </c>
      <c r="E68" s="29"/>
      <c r="F68" s="68"/>
      <c r="G68" s="26" t="s">
        <v>120</v>
      </c>
      <c r="H68" s="30">
        <v>1400</v>
      </c>
      <c r="I68" s="28">
        <f t="shared" si="1"/>
        <v>0</v>
      </c>
    </row>
    <row r="69" spans="1:9" ht="15" customHeight="1">
      <c r="A69" s="67"/>
      <c r="B69" s="26" t="s">
        <v>121</v>
      </c>
      <c r="C69" s="31">
        <v>100</v>
      </c>
      <c r="D69" s="28">
        <f t="shared" si="0"/>
        <v>0</v>
      </c>
      <c r="E69" s="29"/>
      <c r="F69" s="68"/>
      <c r="G69" s="26" t="s">
        <v>122</v>
      </c>
      <c r="H69" s="31">
        <v>50</v>
      </c>
      <c r="I69" s="28">
        <f t="shared" si="1"/>
        <v>0</v>
      </c>
    </row>
    <row r="70" spans="1:9" ht="15" customHeight="1">
      <c r="A70" s="67"/>
      <c r="B70" s="26" t="s">
        <v>123</v>
      </c>
      <c r="C70" s="31">
        <v>100</v>
      </c>
      <c r="D70" s="28">
        <f t="shared" si="0"/>
        <v>0</v>
      </c>
      <c r="E70" s="35"/>
      <c r="F70" s="67"/>
      <c r="G70" s="26" t="s">
        <v>124</v>
      </c>
      <c r="H70" s="31">
        <v>95</v>
      </c>
      <c r="I70" s="28">
        <f t="shared" si="1"/>
        <v>0</v>
      </c>
    </row>
    <row r="71" spans="1:9" ht="15" customHeight="1">
      <c r="A71" s="67"/>
      <c r="B71" s="26" t="s">
        <v>125</v>
      </c>
      <c r="C71" s="27">
        <v>1500</v>
      </c>
      <c r="D71" s="28">
        <f t="shared" si="0"/>
        <v>0</v>
      </c>
      <c r="E71" s="35"/>
      <c r="F71" s="67"/>
      <c r="G71" s="26" t="s">
        <v>126</v>
      </c>
      <c r="H71" s="31">
        <v>105</v>
      </c>
      <c r="I71" s="28">
        <f t="shared" si="1"/>
        <v>0</v>
      </c>
    </row>
    <row r="72" spans="1:9" ht="15">
      <c r="A72" s="67"/>
      <c r="B72" s="26" t="s">
        <v>127</v>
      </c>
      <c r="C72" s="27">
        <v>1800</v>
      </c>
      <c r="D72" s="28">
        <f t="shared" si="0"/>
        <v>0</v>
      </c>
      <c r="E72" s="29"/>
      <c r="F72" s="67"/>
      <c r="G72" s="26" t="s">
        <v>128</v>
      </c>
      <c r="H72" s="31">
        <v>1800</v>
      </c>
      <c r="I72" s="28">
        <f t="shared" si="1"/>
        <v>0</v>
      </c>
    </row>
    <row r="73" spans="1:9" ht="15">
      <c r="A73" s="67"/>
      <c r="B73" s="26" t="s">
        <v>129</v>
      </c>
      <c r="C73" s="31">
        <v>700</v>
      </c>
      <c r="D73" s="28">
        <f t="shared" si="0"/>
        <v>0</v>
      </c>
      <c r="E73" s="29"/>
      <c r="F73" s="67"/>
      <c r="G73" s="26" t="s">
        <v>130</v>
      </c>
      <c r="H73" s="31">
        <v>95</v>
      </c>
      <c r="I73" s="28">
        <f t="shared" si="1"/>
        <v>0</v>
      </c>
    </row>
    <row r="74" spans="1:9" ht="15">
      <c r="A74" s="67"/>
      <c r="B74" s="26" t="s">
        <v>131</v>
      </c>
      <c r="C74" s="31">
        <v>1800</v>
      </c>
      <c r="D74" s="28">
        <f t="shared" si="0"/>
        <v>0</v>
      </c>
      <c r="E74" s="29"/>
      <c r="F74" s="68"/>
      <c r="G74" s="26" t="s">
        <v>132</v>
      </c>
      <c r="H74" s="30">
        <v>750</v>
      </c>
      <c r="I74" s="28">
        <f t="shared" si="1"/>
        <v>0</v>
      </c>
    </row>
    <row r="75" spans="1:9" ht="15">
      <c r="A75" s="67"/>
      <c r="B75" s="26" t="s">
        <v>133</v>
      </c>
      <c r="C75" s="27">
        <v>100</v>
      </c>
      <c r="D75" s="28">
        <f t="shared" si="0"/>
        <v>0</v>
      </c>
      <c r="E75" s="29"/>
      <c r="F75" s="68"/>
      <c r="G75" s="26" t="s">
        <v>217</v>
      </c>
      <c r="H75" s="30">
        <v>3500</v>
      </c>
      <c r="I75" s="28">
        <f t="shared" si="1"/>
        <v>0</v>
      </c>
    </row>
    <row r="76" spans="1:9" ht="15">
      <c r="A76" s="67"/>
      <c r="B76" s="26" t="s">
        <v>134</v>
      </c>
      <c r="C76" s="31">
        <v>500</v>
      </c>
      <c r="D76" s="28">
        <f t="shared" si="0"/>
        <v>0</v>
      </c>
      <c r="E76" s="29"/>
      <c r="F76" s="68"/>
      <c r="G76" s="26" t="s">
        <v>135</v>
      </c>
      <c r="H76" s="30">
        <v>2000</v>
      </c>
      <c r="I76" s="28">
        <f t="shared" si="1"/>
        <v>0</v>
      </c>
    </row>
    <row r="77" spans="1:9" ht="15">
      <c r="A77" s="67"/>
      <c r="B77" s="26" t="s">
        <v>136</v>
      </c>
      <c r="C77" s="31">
        <v>300</v>
      </c>
      <c r="D77" s="28">
        <f aca="true" t="shared" si="2" ref="D77:D99">SUM(A77*C77)</f>
        <v>0</v>
      </c>
      <c r="E77" s="29"/>
      <c r="F77" s="68"/>
      <c r="G77" s="26" t="s">
        <v>137</v>
      </c>
      <c r="H77" s="63">
        <v>30000</v>
      </c>
      <c r="I77" s="28">
        <f aca="true" t="shared" si="3" ref="I77:I94">SUM(F77*H77)</f>
        <v>0</v>
      </c>
    </row>
    <row r="78" spans="1:9" ht="15">
      <c r="A78" s="67"/>
      <c r="B78" s="26" t="s">
        <v>138</v>
      </c>
      <c r="C78" s="27">
        <v>400</v>
      </c>
      <c r="D78" s="28">
        <f t="shared" si="2"/>
        <v>0</v>
      </c>
      <c r="E78" s="29"/>
      <c r="F78" s="68"/>
      <c r="G78" s="26" t="s">
        <v>139</v>
      </c>
      <c r="H78" s="31">
        <v>4500</v>
      </c>
      <c r="I78" s="28">
        <f t="shared" si="3"/>
        <v>0</v>
      </c>
    </row>
    <row r="79" spans="1:9" ht="15">
      <c r="A79" s="67"/>
      <c r="B79" s="26" t="s">
        <v>140</v>
      </c>
      <c r="C79" s="27">
        <v>800</v>
      </c>
      <c r="D79" s="28">
        <f t="shared" si="2"/>
        <v>0</v>
      </c>
      <c r="E79" s="29"/>
      <c r="F79" s="68"/>
      <c r="G79" s="26" t="s">
        <v>219</v>
      </c>
      <c r="H79" s="31">
        <v>600</v>
      </c>
      <c r="I79" s="28">
        <f t="shared" si="3"/>
        <v>0</v>
      </c>
    </row>
    <row r="80" spans="1:9" ht="15">
      <c r="A80" s="67"/>
      <c r="B80" s="26" t="s">
        <v>141</v>
      </c>
      <c r="C80" s="27">
        <v>30</v>
      </c>
      <c r="D80" s="28">
        <f t="shared" si="2"/>
        <v>0</v>
      </c>
      <c r="E80" s="29"/>
      <c r="F80" s="68"/>
      <c r="G80" s="26" t="s">
        <v>142</v>
      </c>
      <c r="H80" s="28">
        <v>650</v>
      </c>
      <c r="I80" s="28">
        <f t="shared" si="3"/>
        <v>0</v>
      </c>
    </row>
    <row r="81" spans="1:9" ht="15">
      <c r="A81" s="67"/>
      <c r="B81" s="26" t="s">
        <v>143</v>
      </c>
      <c r="C81" s="31">
        <v>20</v>
      </c>
      <c r="D81" s="28">
        <f t="shared" si="2"/>
        <v>0</v>
      </c>
      <c r="E81" s="29"/>
      <c r="F81" s="68"/>
      <c r="G81" s="26" t="s">
        <v>144</v>
      </c>
      <c r="H81" s="28">
        <v>300</v>
      </c>
      <c r="I81" s="28">
        <f t="shared" si="3"/>
        <v>0</v>
      </c>
    </row>
    <row r="82" spans="1:9" ht="15">
      <c r="A82" s="67"/>
      <c r="B82" s="26" t="s">
        <v>145</v>
      </c>
      <c r="C82" s="31">
        <v>30</v>
      </c>
      <c r="D82" s="28">
        <f t="shared" si="2"/>
        <v>0</v>
      </c>
      <c r="E82" s="29"/>
      <c r="F82" s="67"/>
      <c r="G82" s="26" t="s">
        <v>146</v>
      </c>
      <c r="H82" s="31">
        <v>400</v>
      </c>
      <c r="I82" s="28">
        <f t="shared" si="3"/>
        <v>0</v>
      </c>
    </row>
    <row r="83" spans="1:9" ht="15">
      <c r="A83" s="67"/>
      <c r="B83" s="26" t="s">
        <v>147</v>
      </c>
      <c r="C83" s="27">
        <v>30</v>
      </c>
      <c r="D83" s="28">
        <f t="shared" si="2"/>
        <v>0</v>
      </c>
      <c r="E83" s="29"/>
      <c r="F83" s="67"/>
      <c r="G83" s="26" t="s">
        <v>218</v>
      </c>
      <c r="H83" s="28">
        <v>400</v>
      </c>
      <c r="I83" s="28">
        <f t="shared" si="3"/>
        <v>0</v>
      </c>
    </row>
    <row r="84" spans="1:9" ht="15">
      <c r="A84" s="67"/>
      <c r="B84" s="26" t="s">
        <v>148</v>
      </c>
      <c r="C84" s="31">
        <v>120</v>
      </c>
      <c r="D84" s="28">
        <f t="shared" si="2"/>
        <v>0</v>
      </c>
      <c r="E84" s="29"/>
      <c r="F84" s="68"/>
      <c r="G84" s="26" t="s">
        <v>149</v>
      </c>
      <c r="H84" s="31">
        <v>1000</v>
      </c>
      <c r="I84" s="28">
        <f t="shared" si="3"/>
        <v>0</v>
      </c>
    </row>
    <row r="85" spans="1:9" ht="15">
      <c r="A85" s="67"/>
      <c r="B85" s="26" t="s">
        <v>150</v>
      </c>
      <c r="C85" s="27">
        <v>75</v>
      </c>
      <c r="D85" s="28">
        <f t="shared" si="2"/>
        <v>0</v>
      </c>
      <c r="E85" s="29"/>
      <c r="F85" s="67"/>
      <c r="G85" s="26" t="s">
        <v>151</v>
      </c>
      <c r="H85" s="31">
        <v>5500</v>
      </c>
      <c r="I85" s="28">
        <f t="shared" si="3"/>
        <v>0</v>
      </c>
    </row>
    <row r="86" spans="1:9" ht="15" customHeight="1">
      <c r="A86" s="67"/>
      <c r="B86" s="26" t="s">
        <v>152</v>
      </c>
      <c r="C86" s="31">
        <v>20</v>
      </c>
      <c r="D86" s="28">
        <f t="shared" si="2"/>
        <v>0</v>
      </c>
      <c r="E86" s="35"/>
      <c r="F86" s="67"/>
      <c r="G86" s="26" t="s">
        <v>153</v>
      </c>
      <c r="H86" s="31">
        <v>95</v>
      </c>
      <c r="I86" s="28">
        <f t="shared" si="3"/>
        <v>0</v>
      </c>
    </row>
    <row r="87" spans="1:9" ht="15" customHeight="1">
      <c r="A87" s="67"/>
      <c r="B87" s="26" t="s">
        <v>154</v>
      </c>
      <c r="C87" s="27">
        <v>130</v>
      </c>
      <c r="D87" s="28">
        <f t="shared" si="2"/>
        <v>0</v>
      </c>
      <c r="E87" s="35"/>
      <c r="F87" s="67"/>
      <c r="G87" s="26" t="s">
        <v>155</v>
      </c>
      <c r="H87" s="66">
        <v>10</v>
      </c>
      <c r="I87" s="28">
        <f t="shared" si="3"/>
        <v>0</v>
      </c>
    </row>
    <row r="88" spans="1:9" ht="15" customHeight="1">
      <c r="A88" s="67"/>
      <c r="B88" s="26" t="s">
        <v>156</v>
      </c>
      <c r="C88" s="27">
        <v>20</v>
      </c>
      <c r="D88" s="28">
        <f t="shared" si="2"/>
        <v>0</v>
      </c>
      <c r="E88" s="32"/>
      <c r="F88" s="67"/>
      <c r="G88" s="26" t="s">
        <v>157</v>
      </c>
      <c r="H88" s="27">
        <v>60</v>
      </c>
      <c r="I88" s="28">
        <f t="shared" si="3"/>
        <v>0</v>
      </c>
    </row>
    <row r="89" spans="1:9" ht="15" customHeight="1">
      <c r="A89" s="67"/>
      <c r="B89" s="26" t="s">
        <v>227</v>
      </c>
      <c r="C89" s="31">
        <v>1000</v>
      </c>
      <c r="D89" s="28">
        <f t="shared" si="2"/>
        <v>0</v>
      </c>
      <c r="E89" s="32"/>
      <c r="F89" s="67"/>
      <c r="G89" s="26" t="s">
        <v>158</v>
      </c>
      <c r="H89" s="28">
        <v>800</v>
      </c>
      <c r="I89" s="28">
        <f t="shared" si="3"/>
        <v>0</v>
      </c>
    </row>
    <row r="90" spans="1:9" ht="15" customHeight="1">
      <c r="A90" s="67"/>
      <c r="B90" s="26" t="s">
        <v>159</v>
      </c>
      <c r="C90" s="31">
        <v>3000</v>
      </c>
      <c r="D90" s="28">
        <f t="shared" si="2"/>
        <v>0</v>
      </c>
      <c r="E90" s="32"/>
      <c r="F90" s="67"/>
      <c r="G90" s="26" t="s">
        <v>160</v>
      </c>
      <c r="H90" s="31">
        <v>400</v>
      </c>
      <c r="I90" s="28">
        <f t="shared" si="3"/>
        <v>0</v>
      </c>
    </row>
    <row r="91" spans="1:9" ht="15" customHeight="1">
      <c r="A91" s="67"/>
      <c r="B91" s="26" t="s">
        <v>161</v>
      </c>
      <c r="C91" s="31">
        <v>2000</v>
      </c>
      <c r="D91" s="28">
        <f t="shared" si="2"/>
        <v>0</v>
      </c>
      <c r="E91" s="32"/>
      <c r="F91" s="68"/>
      <c r="G91" s="26" t="s">
        <v>162</v>
      </c>
      <c r="H91" s="27">
        <v>80</v>
      </c>
      <c r="I91" s="28">
        <f t="shared" si="3"/>
        <v>0</v>
      </c>
    </row>
    <row r="92" spans="1:9" ht="15" customHeight="1">
      <c r="A92" s="67"/>
      <c r="B92" s="26" t="s">
        <v>163</v>
      </c>
      <c r="C92" s="31">
        <v>100</v>
      </c>
      <c r="D92" s="28">
        <f t="shared" si="2"/>
        <v>0</v>
      </c>
      <c r="E92" s="29"/>
      <c r="F92" s="67"/>
      <c r="G92" s="26" t="s">
        <v>164</v>
      </c>
      <c r="H92" s="31">
        <v>800</v>
      </c>
      <c r="I92" s="28">
        <f t="shared" si="3"/>
        <v>0</v>
      </c>
    </row>
    <row r="93" spans="1:9" ht="15" customHeight="1">
      <c r="A93" s="67"/>
      <c r="B93" s="26" t="s">
        <v>165</v>
      </c>
      <c r="C93" s="31">
        <v>95</v>
      </c>
      <c r="D93" s="28">
        <f t="shared" si="2"/>
        <v>0</v>
      </c>
      <c r="E93" s="32"/>
      <c r="F93" s="67"/>
      <c r="G93" s="26" t="s">
        <v>166</v>
      </c>
      <c r="H93" s="30">
        <v>200</v>
      </c>
      <c r="I93" s="28">
        <f t="shared" si="3"/>
        <v>0</v>
      </c>
    </row>
    <row r="94" spans="1:9" ht="15" customHeight="1">
      <c r="A94" s="67"/>
      <c r="B94" s="26" t="s">
        <v>167</v>
      </c>
      <c r="C94" s="30">
        <v>160</v>
      </c>
      <c r="D94" s="28">
        <f t="shared" si="2"/>
        <v>0</v>
      </c>
      <c r="E94" s="32"/>
      <c r="F94" s="67"/>
      <c r="G94" s="26" t="s">
        <v>229</v>
      </c>
      <c r="H94" s="30"/>
      <c r="I94" s="28">
        <f t="shared" si="3"/>
        <v>0</v>
      </c>
    </row>
    <row r="95" spans="1:9" ht="15">
      <c r="A95" s="67"/>
      <c r="B95" s="26" t="s">
        <v>228</v>
      </c>
      <c r="C95" s="30">
        <v>100</v>
      </c>
      <c r="D95" s="28">
        <f t="shared" si="2"/>
        <v>0</v>
      </c>
      <c r="E95" s="29"/>
      <c r="F95" s="25"/>
      <c r="G95" s="26"/>
      <c r="H95" s="30"/>
      <c r="I95" s="28"/>
    </row>
    <row r="96" spans="1:9" ht="15.75">
      <c r="A96" s="67"/>
      <c r="B96" s="26" t="s">
        <v>168</v>
      </c>
      <c r="C96" s="30">
        <v>200</v>
      </c>
      <c r="D96" s="28">
        <f t="shared" si="2"/>
        <v>0</v>
      </c>
      <c r="E96" s="29"/>
      <c r="F96" s="25"/>
      <c r="G96" s="36" t="s">
        <v>169</v>
      </c>
      <c r="H96" s="30"/>
      <c r="I96" s="28"/>
    </row>
    <row r="97" spans="1:9" ht="15.75">
      <c r="A97" s="67"/>
      <c r="B97" s="26" t="s">
        <v>170</v>
      </c>
      <c r="C97" s="27">
        <v>350</v>
      </c>
      <c r="D97" s="28">
        <f t="shared" si="2"/>
        <v>0</v>
      </c>
      <c r="E97" s="29"/>
      <c r="F97" s="67"/>
      <c r="G97" s="26" t="s">
        <v>171</v>
      </c>
      <c r="H97" s="58"/>
      <c r="I97" s="28">
        <f>SUM(F97*H97)</f>
        <v>0</v>
      </c>
    </row>
    <row r="98" spans="1:9" ht="15" customHeight="1">
      <c r="A98" s="67"/>
      <c r="B98" s="26" t="s">
        <v>172</v>
      </c>
      <c r="C98" s="27">
        <v>100</v>
      </c>
      <c r="D98" s="28">
        <f t="shared" si="2"/>
        <v>0</v>
      </c>
      <c r="E98" s="29"/>
      <c r="F98" s="67"/>
      <c r="G98" s="26" t="s">
        <v>173</v>
      </c>
      <c r="H98" s="58"/>
      <c r="I98" s="28">
        <f>SUM(F98*H98)</f>
        <v>0</v>
      </c>
    </row>
    <row r="99" spans="1:9" ht="15" customHeight="1">
      <c r="A99" s="68"/>
      <c r="B99" s="26" t="s">
        <v>174</v>
      </c>
      <c r="C99" s="31">
        <v>75</v>
      </c>
      <c r="D99" s="28">
        <f t="shared" si="2"/>
        <v>0</v>
      </c>
      <c r="E99" s="29"/>
      <c r="F99" s="67"/>
      <c r="G99" s="26" t="s">
        <v>175</v>
      </c>
      <c r="H99" s="30"/>
      <c r="I99" s="28">
        <f>SUM(F99*H99)</f>
        <v>0</v>
      </c>
    </row>
    <row r="100" spans="1:9" ht="15" customHeight="1">
      <c r="A100" s="25"/>
      <c r="B100" s="26"/>
      <c r="C100" s="31"/>
      <c r="D100" s="28"/>
      <c r="E100" s="35"/>
      <c r="F100" s="67"/>
      <c r="G100" s="26" t="s">
        <v>176</v>
      </c>
      <c r="H100" s="30"/>
      <c r="I100" s="28">
        <f>SUM(F100*H100)</f>
        <v>0</v>
      </c>
    </row>
    <row r="101" spans="1:9" ht="15">
      <c r="A101" s="25"/>
      <c r="B101" s="26"/>
      <c r="C101" s="31"/>
      <c r="D101" s="28"/>
      <c r="E101" s="29"/>
      <c r="F101" s="67"/>
      <c r="G101" s="26" t="s">
        <v>177</v>
      </c>
      <c r="H101" s="31"/>
      <c r="I101" s="28">
        <f>SUM(F101*H101)</f>
        <v>0</v>
      </c>
    </row>
    <row r="102" spans="1:9" ht="15">
      <c r="A102" s="25"/>
      <c r="B102" s="26"/>
      <c r="C102" s="31"/>
      <c r="D102" s="28"/>
      <c r="E102" s="29"/>
      <c r="F102" s="25"/>
      <c r="G102" s="26"/>
      <c r="H102" s="31"/>
      <c r="I102" s="28"/>
    </row>
    <row r="103" spans="1:9" ht="15.75">
      <c r="A103" s="25"/>
      <c r="B103" s="26"/>
      <c r="C103" s="31"/>
      <c r="D103" s="28"/>
      <c r="E103" s="29"/>
      <c r="F103" s="67"/>
      <c r="G103" s="57" t="s">
        <v>182</v>
      </c>
      <c r="H103" s="58"/>
      <c r="I103" s="28">
        <f>SUM(F103*H103)</f>
        <v>0</v>
      </c>
    </row>
    <row r="104" spans="1:9" ht="15.75">
      <c r="A104" s="25"/>
      <c r="B104" s="26"/>
      <c r="C104" s="31"/>
      <c r="D104" s="28"/>
      <c r="E104" s="29"/>
      <c r="F104" s="67"/>
      <c r="G104" s="57" t="s">
        <v>185</v>
      </c>
      <c r="H104" s="58"/>
      <c r="I104" s="28">
        <f>SUM(F104*H104)</f>
        <v>0</v>
      </c>
    </row>
    <row r="105" spans="1:9" ht="15">
      <c r="A105" s="25"/>
      <c r="B105" s="44"/>
      <c r="C105" s="47"/>
      <c r="D105" s="46"/>
      <c r="E105" s="29"/>
      <c r="F105" s="25"/>
      <c r="G105" s="44"/>
      <c r="H105" s="45"/>
      <c r="I105" s="46"/>
    </row>
    <row r="106" spans="1:9" ht="25.5" customHeight="1">
      <c r="A106" s="37"/>
      <c r="B106" s="226" t="s">
        <v>178</v>
      </c>
      <c r="C106" s="227"/>
      <c r="D106" s="64">
        <f>SUM(D12:D105)</f>
        <v>0</v>
      </c>
      <c r="E106" s="37"/>
      <c r="F106" s="38"/>
      <c r="G106" s="226" t="s">
        <v>179</v>
      </c>
      <c r="H106" s="227"/>
      <c r="I106" s="64">
        <f>SUM(I12:I105)</f>
        <v>0</v>
      </c>
    </row>
    <row r="107" spans="1:9" ht="15">
      <c r="A107" s="37"/>
      <c r="B107" s="39"/>
      <c r="C107" s="40"/>
      <c r="D107" s="41"/>
      <c r="E107" s="37"/>
      <c r="F107" s="38"/>
      <c r="G107" s="39"/>
      <c r="H107" s="40"/>
      <c r="I107" s="40"/>
    </row>
    <row r="108" spans="1:9" ht="20.25">
      <c r="A108" s="37"/>
      <c r="B108" s="71" t="s">
        <v>234</v>
      </c>
      <c r="C108" s="72"/>
      <c r="D108" s="73"/>
      <c r="E108" s="37"/>
      <c r="F108" s="38"/>
      <c r="G108" s="237" t="s">
        <v>238</v>
      </c>
      <c r="H108" s="206"/>
      <c r="I108" s="94">
        <f>SUM(D106+I106)*100/115</f>
        <v>0</v>
      </c>
    </row>
    <row r="109" spans="1:9" ht="15.75">
      <c r="A109" s="37"/>
      <c r="B109" s="74" t="s">
        <v>180</v>
      </c>
      <c r="C109" s="203"/>
      <c r="D109" s="204"/>
      <c r="E109" s="37"/>
      <c r="F109" s="38"/>
      <c r="G109" s="237" t="s">
        <v>232</v>
      </c>
      <c r="H109" s="206"/>
      <c r="I109" s="94">
        <f>SUM(I108*0.15)</f>
        <v>0</v>
      </c>
    </row>
    <row r="110" spans="1:9" ht="18">
      <c r="A110" s="37"/>
      <c r="B110" s="74" t="s">
        <v>183</v>
      </c>
      <c r="C110" s="203"/>
      <c r="D110" s="204"/>
      <c r="E110" s="37"/>
      <c r="F110" s="38"/>
      <c r="G110" s="214" t="s">
        <v>192</v>
      </c>
      <c r="H110" s="206"/>
      <c r="I110" s="95">
        <f>SUM(I108:I109)</f>
        <v>0</v>
      </c>
    </row>
    <row r="111" spans="1:9" ht="15.75">
      <c r="A111" s="37"/>
      <c r="B111" s="74" t="s">
        <v>186</v>
      </c>
      <c r="C111" s="203"/>
      <c r="D111" s="204"/>
      <c r="E111" s="37"/>
      <c r="F111" s="38"/>
      <c r="G111" s="205" t="s">
        <v>245</v>
      </c>
      <c r="H111" s="206"/>
      <c r="I111" s="70">
        <f>SUM(Quote!F204)</f>
        <v>0</v>
      </c>
    </row>
    <row r="112" spans="1:9" ht="18">
      <c r="A112" s="37"/>
      <c r="B112" s="74" t="s">
        <v>188</v>
      </c>
      <c r="C112" s="203"/>
      <c r="D112" s="204"/>
      <c r="E112" s="37"/>
      <c r="F112" s="38"/>
      <c r="G112" s="214" t="s">
        <v>246</v>
      </c>
      <c r="H112" s="206"/>
      <c r="I112" s="65">
        <f>SUM(I111-I110)</f>
        <v>0</v>
      </c>
    </row>
    <row r="113" spans="1:8" ht="15" customHeight="1">
      <c r="A113" s="37"/>
      <c r="B113" s="74" t="s">
        <v>190</v>
      </c>
      <c r="C113" s="203"/>
      <c r="D113" s="204"/>
      <c r="E113" s="37"/>
      <c r="F113" s="38"/>
      <c r="G113" s="235"/>
      <c r="H113" s="236"/>
    </row>
    <row r="114" spans="1:9" ht="18" customHeight="1">
      <c r="A114" s="37"/>
      <c r="B114" s="75" t="s">
        <v>193</v>
      </c>
      <c r="C114" s="198"/>
      <c r="D114" s="199"/>
      <c r="E114" s="37"/>
      <c r="F114" s="38"/>
      <c r="G114" s="235"/>
      <c r="H114" s="236"/>
      <c r="I114" s="69"/>
    </row>
    <row r="115" spans="1:7" ht="15">
      <c r="A115" s="37"/>
      <c r="E115" s="37"/>
      <c r="F115" s="38"/>
      <c r="G115" s="39"/>
    </row>
    <row r="116" spans="1:9" ht="15.75">
      <c r="A116" s="37"/>
      <c r="C116" s="40"/>
      <c r="D116" s="41"/>
      <c r="E116" s="37"/>
      <c r="F116" s="38"/>
      <c r="G116" s="39"/>
      <c r="H116" s="40"/>
      <c r="I116" s="56"/>
    </row>
    <row r="117" spans="3:8" ht="12.75">
      <c r="C117" s="42"/>
      <c r="E117" s="43"/>
      <c r="H117" s="42"/>
    </row>
    <row r="118" spans="3:8" ht="12.75">
      <c r="C118" s="42"/>
      <c r="E118" s="43"/>
      <c r="H118" s="42"/>
    </row>
  </sheetData>
  <sheetProtection/>
  <mergeCells count="26">
    <mergeCell ref="G112:H112"/>
    <mergeCell ref="C113:D113"/>
    <mergeCell ref="G113:H113"/>
    <mergeCell ref="G108:H108"/>
    <mergeCell ref="C109:D109"/>
    <mergeCell ref="G109:H109"/>
    <mergeCell ref="C110:D110"/>
    <mergeCell ref="G110:H110"/>
    <mergeCell ref="C114:D114"/>
    <mergeCell ref="G114:H114"/>
    <mergeCell ref="C111:D111"/>
    <mergeCell ref="G111:H111"/>
    <mergeCell ref="C112:D112"/>
    <mergeCell ref="C7:D8"/>
    <mergeCell ref="H7:I7"/>
    <mergeCell ref="H8:I8"/>
    <mergeCell ref="H9:I9"/>
    <mergeCell ref="B106:C106"/>
    <mergeCell ref="G106:H106"/>
    <mergeCell ref="B1:G1"/>
    <mergeCell ref="G2:H2"/>
    <mergeCell ref="G3:H3"/>
    <mergeCell ref="G4:H4"/>
    <mergeCell ref="A5:I5"/>
    <mergeCell ref="C6:D6"/>
    <mergeCell ref="H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Nanette</dc:creator>
  <cp:keywords/>
  <dc:description/>
  <cp:lastModifiedBy>User</cp:lastModifiedBy>
  <cp:lastPrinted>2022-06-04T09:05:33Z</cp:lastPrinted>
  <dcterms:created xsi:type="dcterms:W3CDTF">2019-02-06T18:13:33Z</dcterms:created>
  <dcterms:modified xsi:type="dcterms:W3CDTF">2023-09-07T17:39:42Z</dcterms:modified>
  <cp:category/>
  <cp:version/>
  <cp:contentType/>
  <cp:contentStatus/>
</cp:coreProperties>
</file>